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defaultThemeVersion="166925"/>
  <mc:AlternateContent xmlns:mc="http://schemas.openxmlformats.org/markup-compatibility/2006">
    <mc:Choice Requires="x15">
      <x15ac:absPath xmlns:x15ac="http://schemas.microsoft.com/office/spreadsheetml/2010/11/ac" url="C:\Users\jknauff\Desktop\ADC\"/>
    </mc:Choice>
  </mc:AlternateContent>
  <xr:revisionPtr revIDLastSave="0" documentId="8_{3ABDEED8-342F-4643-8A69-181EA6D196BE}" xr6:coauthVersionLast="45" xr6:coauthVersionMax="45" xr10:uidLastSave="{00000000-0000-0000-0000-000000000000}"/>
  <bookViews>
    <workbookView xWindow="-120" yWindow="-120" windowWidth="20730" windowHeight="11160" xr2:uid="{00000000-000D-0000-FFFF-FFFF00000000}"/>
  </bookViews>
  <sheets>
    <sheet name="Matrix" sheetId="1" r:id="rId1"/>
    <sheet name="Polygon Ref" sheetId="2" r:id="rId2"/>
  </sheets>
  <definedNames>
    <definedName name="_xlnm.Print_Area" localSheetId="0">Matrix!$E$1:$N$57</definedName>
    <definedName name="_xlnm.Print_Titles" localSheetId="0">Matrix!$1:$1</definedName>
  </definedNames>
  <calcPr calcId="191029"/>
  <fileRecoveryPr autoRecover="0"/>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42" i="1" l="1"/>
  <c r="M21" i="1" l="1"/>
  <c r="J80" i="1" l="1"/>
  <c r="J81" i="1" l="1"/>
  <c r="J82" i="1"/>
  <c r="J83" i="1"/>
  <c r="J79" i="1"/>
  <c r="J75" i="1"/>
  <c r="J76" i="1"/>
  <c r="J74" i="1"/>
  <c r="J73" i="1" s="1"/>
  <c r="M66" i="1"/>
  <c r="J78" i="1" l="1"/>
  <c r="M60" i="1"/>
  <c r="J49" i="1" l="1"/>
  <c r="J66" i="1" l="1"/>
  <c r="J67" i="1"/>
  <c r="J68" i="1"/>
  <c r="J69" i="1"/>
  <c r="J70" i="1"/>
  <c r="J71" i="1"/>
  <c r="J65" i="1" l="1"/>
  <c r="J62" i="1" s="1"/>
  <c r="J90" i="1" s="1"/>
</calcChain>
</file>

<file path=xl/sharedStrings.xml><?xml version="1.0" encoding="utf-8"?>
<sst xmlns="http://schemas.openxmlformats.org/spreadsheetml/2006/main" count="480" uniqueCount="236">
  <si>
    <t>Event Type</t>
  </si>
  <si>
    <t>Day</t>
  </si>
  <si>
    <t>Shown on Website</t>
  </si>
  <si>
    <t>Case</t>
  </si>
  <si>
    <t>Challenge</t>
  </si>
  <si>
    <t>Course</t>
  </si>
  <si>
    <t>Metric</t>
  </si>
  <si>
    <t>Target Score Criteria</t>
  </si>
  <si>
    <t>Max Points</t>
  </si>
  <si>
    <t>Min Points</t>
  </si>
  <si>
    <t>Max Occurrences</t>
  </si>
  <si>
    <t>Points Per Occurrence</t>
  </si>
  <si>
    <t>Metric Notes</t>
  </si>
  <si>
    <t>Internal Notes</t>
  </si>
  <si>
    <t>Measurement Source</t>
  </si>
  <si>
    <t>Measurement Method</t>
  </si>
  <si>
    <t>Confidence</t>
  </si>
  <si>
    <t>Verification</t>
  </si>
  <si>
    <t>Notes</t>
  </si>
  <si>
    <t>Static Events</t>
  </si>
  <si>
    <t>Static</t>
  </si>
  <si>
    <t>Pre</t>
  </si>
  <si>
    <t>Points</t>
  </si>
  <si>
    <t>Social Responsibility Report</t>
  </si>
  <si>
    <t>Report Score</t>
  </si>
  <si>
    <t>None</t>
  </si>
  <si>
    <t>Judges / Tablets</t>
  </si>
  <si>
    <t>Entered</t>
  </si>
  <si>
    <t>PR/Event Capt</t>
  </si>
  <si>
    <t>Social Responsibility Event</t>
  </si>
  <si>
    <t>Evaluation Score</t>
  </si>
  <si>
    <t>Concept Design Report</t>
  </si>
  <si>
    <t>Concept Design Event</t>
  </si>
  <si>
    <t>Dynamic</t>
  </si>
  <si>
    <t>?</t>
  </si>
  <si>
    <t xml:space="preserve">Total Score: </t>
  </si>
  <si>
    <t>Technical &amp; Safety Reports</t>
  </si>
  <si>
    <t>Tech</t>
  </si>
  <si>
    <t>NA</t>
  </si>
  <si>
    <t>Roof Rack Antenna Mounting Form</t>
  </si>
  <si>
    <t>Scoring Team Eval</t>
  </si>
  <si>
    <t>Due 3/15/2019. -5pts/day, max-25</t>
  </si>
  <si>
    <t>MathWorks Simulation Challenge</t>
  </si>
  <si>
    <t>"Static"</t>
  </si>
  <si>
    <t>Points?</t>
  </si>
  <si>
    <t>Total Score</t>
  </si>
  <si>
    <t>*</t>
  </si>
  <si>
    <t>Per-Segment Metrics</t>
  </si>
  <si>
    <t>Time Limit</t>
  </si>
  <si>
    <t>DNF - All points in a day's route obtained after the DNF occurs will be forfeited.</t>
  </si>
  <si>
    <t>Per-Segment Metrics:</t>
  </si>
  <si>
    <t>Object Perception &amp; Interaction</t>
  </si>
  <si>
    <t>Number of objects passed may vary from team to team, depending on which route they take; this means individual teams will have uniquely weighted metrics.</t>
  </si>
  <si>
    <t>React Properly to Signal</t>
  </si>
  <si>
    <t>React Properly to Traffic Control Signage</t>
  </si>
  <si>
    <t>Competitors will also see other types of traffic control signage which will not be scored by this metric.</t>
  </si>
  <si>
    <t>React Properly to Uncontrolled Intersection</t>
  </si>
  <si>
    <t>Avoid Static Objects</t>
  </si>
  <si>
    <r>
      <rPr>
        <b/>
        <sz val="11"/>
        <color theme="1"/>
        <rFont val="Calibri"/>
        <family val="2"/>
        <scheme val="minor"/>
      </rPr>
      <t xml:space="preserve">Bicycles: </t>
    </r>
    <r>
      <rPr>
        <sz val="11"/>
        <color theme="1"/>
        <rFont val="Calibri"/>
        <family val="2"/>
        <scheme val="minor"/>
      </rPr>
      <t xml:space="preserve">Vehicle must remain a minimum of 3 feet from all bicyclists.
</t>
    </r>
    <r>
      <rPr>
        <b/>
        <sz val="11"/>
        <color theme="1"/>
        <rFont val="Calibri"/>
        <family val="2"/>
        <scheme val="minor"/>
      </rPr>
      <t xml:space="preserve">Other: </t>
    </r>
    <r>
      <rPr>
        <sz val="11"/>
        <color theme="1"/>
        <rFont val="Calibri"/>
        <family val="2"/>
        <scheme val="minor"/>
      </rPr>
      <t>Avoid colliding with any static object obstructing the vehicle's path of travel.</t>
    </r>
  </si>
  <si>
    <t>Includes Bicycles, Barrels, Soft target cars, etc. Only IN the vehicle's intended path of travel (in lane)</t>
  </si>
  <si>
    <t>Avoid Dynamic Objects</t>
  </si>
  <si>
    <t>Competitors will not be penalized for exceeding deceleration limits to avoid dynamic objects.</t>
  </si>
  <si>
    <t xml:space="preserve">Intersection Lane Selection </t>
  </si>
  <si>
    <t>Vehicle crosses into the intersection while inside the proper lane to execute the desired turn, and exits the intersection into the appropriate lane.</t>
  </si>
  <si>
    <t>Left turns must exit in the leftmost lane;
Right turns must exit into the rightmost lane.</t>
  </si>
  <si>
    <t>Destination Objectives</t>
  </si>
  <si>
    <t>Stop at Address</t>
  </si>
  <si>
    <t>Shift Into Park</t>
  </si>
  <si>
    <t>Autonomous Mode Route Completion</t>
  </si>
  <si>
    <t>Route Optimization</t>
  </si>
  <si>
    <t>The vehicle must take the most direct path between the start and destination addresses.</t>
  </si>
  <si>
    <t>Drive Quality Metrics</t>
  </si>
  <si>
    <t>Peak Longitudinal Acceleration</t>
  </si>
  <si>
    <t>Peak Longitudinal Deceleration</t>
  </si>
  <si>
    <t>Peak Longitudinal Acceleration Gradient</t>
  </si>
  <si>
    <t>Competitors will not be penalized for exceeding acceleration gradient limits to avoid dynamic objects.</t>
  </si>
  <si>
    <t>Peak Longitudinal Deceleration Gradient</t>
  </si>
  <si>
    <t>Peak Lateral Acceleration</t>
  </si>
  <si>
    <t>Avoiding Unnecessary Stops</t>
  </si>
  <si>
    <t>Vehicle must not stop at any time between the start address and destination address unless required by a traffic control device or dynamic object.</t>
  </si>
  <si>
    <t>Off Course</t>
  </si>
  <si>
    <t xml:space="preserve">Occurs when the vehicle has all four (4) tires outside the course boundary, as indicated by a solid white line, yellow line, or pavement edge. </t>
  </si>
  <si>
    <t>Manual Takeover</t>
  </si>
  <si>
    <t>Occurs as a result of any manual takeover or E-stop activation while on-course.</t>
  </si>
  <si>
    <t>Collision</t>
  </si>
  <si>
    <t>Occurs when the vehicle collides with any object or drives on top of a curb.</t>
  </si>
  <si>
    <t>Collision severity will be based on organizers' discretion, partially depending on whether the team &amp; judge had to stop and inspect vehicle immediately following the collision</t>
  </si>
  <si>
    <t>Exceeding Autonomous Vehicle Speed Limit</t>
  </si>
  <si>
    <t>Occurs when the vehicle under autonomous control exceeds the autonomous vehicle speed limit (25mph)</t>
  </si>
  <si>
    <t xml:space="preserve">Competitors may go up to 35mph when the vehicle is being driven manually. </t>
  </si>
  <si>
    <t>Total (Per Segment):</t>
  </si>
  <si>
    <t>Total of 10 scored segments over 3 days</t>
  </si>
  <si>
    <t>Not Posted</t>
  </si>
  <si>
    <t>Tie Breaking</t>
  </si>
  <si>
    <t>1. Highest number of segments completed
2. Fastest cumulative route time</t>
  </si>
  <si>
    <t>Sketch of Vehicle Scoring Polygons:</t>
  </si>
  <si>
    <t>NOTES:</t>
  </si>
  <si>
    <t>Rules metrics related to "Wheels" being "over" or "into" lane lines will use the Off-Course Polygon (Blue) because that one determines if the outer part of the wheel goes over a line</t>
  </si>
  <si>
    <t>Rules metrics related to "Entire Tire crossing over the lane line" will use the Entire-Tire Polygon (Green) because it takes into account the width of the wheel so that we know when the "entire tire" has crossed the lane line</t>
  </si>
  <si>
    <t>Rules metrics related to "Object Collisions" will use the Collision Polygon (Orange) because it is essentially the largest footprint of the vehcile and would indicate whether physical contact between it and the obstacle (at least in a flat model) would have occurred</t>
  </si>
  <si>
    <t>Ref Data for Bolt:</t>
  </si>
  <si>
    <t>The longitudinal length of Blue and Green =</t>
  </si>
  <si>
    <t>(Wheelbase + (2*WheelRadius))</t>
  </si>
  <si>
    <t>The lateral length of BLUE =</t>
  </si>
  <si>
    <t>(RearTrackWidth + TreadWidth)</t>
  </si>
  <si>
    <t>The lateral length of GREEN =</t>
  </si>
  <si>
    <t>(RearTrackWidth - TreadWidth)</t>
  </si>
  <si>
    <t>Tire data for Bolt:</t>
  </si>
  <si>
    <t>* RearTrackWidth used because it's larger (?)  -----^</t>
  </si>
  <si>
    <t>Generic Dimension Ref:</t>
  </si>
  <si>
    <t xml:space="preserve">Vehicle must enter and exit uncontrolled intersections without coming to a complete stop. </t>
  </si>
  <si>
    <t>AutoDrive Challenge Scoring Rubric - v2021.1</t>
  </si>
  <si>
    <t>99% Buy Off Ride Challenge</t>
  </si>
  <si>
    <t>Level 4 Challenge</t>
  </si>
  <si>
    <t>BOR.x</t>
  </si>
  <si>
    <t>BOR.DNF1</t>
  </si>
  <si>
    <t xml:space="preserve">Segment is "finished" after the end of the 5 seconds. </t>
  </si>
  <si>
    <t>Complete turn: scored upon vehicle fully exiting intersection.
Is this point penalty for "Do Not Turn" sign enough?  Teams could potentially skip "harder" obstacles if they ignore this one (i.e. railroad crossing)</t>
  </si>
  <si>
    <t>Rail Road Crossing</t>
  </si>
  <si>
    <t>Tunnel Crossing</t>
  </si>
  <si>
    <t>Vehicle must not stop in the tunnel</t>
  </si>
  <si>
    <t>Points will be awarded when rear bumper of the vehicle crosses the tunnel exit.</t>
  </si>
  <si>
    <t>BOR.x.1.1</t>
  </si>
  <si>
    <t>BOR.x.1.2</t>
  </si>
  <si>
    <t>BOR.x.1.4</t>
  </si>
  <si>
    <t>BOR.x.1.5</t>
  </si>
  <si>
    <t>BOR.x.1.6</t>
  </si>
  <si>
    <t>BOR.x.1.3</t>
  </si>
  <si>
    <t>BOR.x.2.1</t>
  </si>
  <si>
    <t>BOR.x.2.2</t>
  </si>
  <si>
    <t>BOR.x.2.3</t>
  </si>
  <si>
    <t>BOR.x.3.1</t>
  </si>
  <si>
    <t>BOR.x.4.1</t>
  </si>
  <si>
    <t>BOR.x.4.2</t>
  </si>
  <si>
    <t>BOR.x.4.3</t>
  </si>
  <si>
    <t>BOR.x.4.4</t>
  </si>
  <si>
    <t>BOR.x.4.5</t>
  </si>
  <si>
    <t>BOR.x.4.6</t>
  </si>
  <si>
    <t>BOR.x.DNF2</t>
  </si>
  <si>
    <t>BOR.x.DNF3</t>
  </si>
  <si>
    <t>BOR.x.DNF4</t>
  </si>
  <si>
    <t>BOR.x.DNF5</t>
  </si>
  <si>
    <t>L4.x</t>
  </si>
  <si>
    <t>L4.DNF1</t>
  </si>
  <si>
    <t>Intersection</t>
  </si>
  <si>
    <t>Obeying traffic light changes in a timely fashion</t>
  </si>
  <si>
    <t xml:space="preserve">Maintaining proper lane assignment </t>
  </si>
  <si>
    <t xml:space="preserve">Maintaining proper speed through the intersection </t>
  </si>
  <si>
    <t xml:space="preserve">Signaling to pull over </t>
  </si>
  <si>
    <t xml:space="preserve">Stopping at a proper/safe location </t>
  </si>
  <si>
    <t xml:space="preserve">Putting the vehicle in park </t>
  </si>
  <si>
    <t xml:space="preserve">Teams must autonomously arrive at the destination address [BOR.x.2.3] in order to be eligible for Drive Quality Metric points. </t>
  </si>
  <si>
    <t>L4.x.1.1</t>
  </si>
  <si>
    <t>L4.x.1.2</t>
  </si>
  <si>
    <t>L4.x.1.3</t>
  </si>
  <si>
    <t>L4.x.1.4</t>
  </si>
  <si>
    <t>L4.x.1.5</t>
  </si>
  <si>
    <t>L4.x.1.6</t>
  </si>
  <si>
    <t>L4.x.2.1</t>
  </si>
  <si>
    <t>L4.x.2.2</t>
  </si>
  <si>
    <t>L4.x.2.3</t>
  </si>
  <si>
    <t>L4.x.3.1</t>
  </si>
  <si>
    <t>L4.x.3.2</t>
  </si>
  <si>
    <t>L4.x.DNF2</t>
  </si>
  <si>
    <t>L4.x.DNF3</t>
  </si>
  <si>
    <t>L4.x.DNF4</t>
  </si>
  <si>
    <t>L4.x.DNF5</t>
  </si>
  <si>
    <t>Destination and Drive Quality Metrics</t>
  </si>
  <si>
    <t>Parking</t>
  </si>
  <si>
    <t xml:space="preserve">Teams must autonomously arrive at the destination address [L4.x.3.1] and complete Parking in order to be eligible for Destination and Drive Quality Metrics points. </t>
  </si>
  <si>
    <t xml:space="preserve">Teams have one 20 minute window to complete the route. </t>
  </si>
  <si>
    <t>Metrics</t>
  </si>
  <si>
    <t>Accumulate points from Level 4 Challenge</t>
  </si>
  <si>
    <t>Occurs when the vehicle has all four (4) tires outside the course boundary, as indicated by a solid white line, yellow line, or pavement edge, except for the designated safe pull off zone for the Level 4 Challenge.</t>
  </si>
  <si>
    <t>Teams have one 20 minute window to complete the route. A route will contain 8 segments.</t>
  </si>
  <si>
    <r>
      <t xml:space="preserve">Pedestrians: </t>
    </r>
    <r>
      <rPr>
        <sz val="11"/>
        <color theme="1"/>
        <rFont val="Calibri"/>
        <family val="2"/>
        <scheme val="minor"/>
      </rPr>
      <t>When required to stop</t>
    </r>
    <r>
      <rPr>
        <i/>
        <sz val="11"/>
        <color theme="1"/>
        <rFont val="Calibri"/>
        <family val="2"/>
        <scheme val="minor"/>
      </rPr>
      <t>[1]</t>
    </r>
    <r>
      <rPr>
        <sz val="11"/>
        <color theme="1"/>
        <rFont val="Calibri"/>
        <family val="2"/>
        <scheme val="minor"/>
      </rPr>
      <t>, vehicles must stop before the limit line preceding the crosswalk, with no part of the vehicle past the limit line</t>
    </r>
    <r>
      <rPr>
        <i/>
        <sz val="11"/>
        <color theme="1"/>
        <rFont val="Calibri"/>
        <family val="2"/>
        <scheme val="minor"/>
      </rPr>
      <t>[2]</t>
    </r>
    <r>
      <rPr>
        <sz val="11"/>
        <color theme="1"/>
        <rFont val="Calibri"/>
        <family val="2"/>
        <scheme val="minor"/>
      </rPr>
      <t xml:space="preserve">, and allow the pedestrian to completely cross the roadway before proceeding.
</t>
    </r>
    <r>
      <rPr>
        <b/>
        <sz val="11"/>
        <color theme="1"/>
        <rFont val="Calibri"/>
        <family val="2"/>
        <scheme val="minor"/>
      </rPr>
      <t>Other Dynamic Objects:</t>
    </r>
    <r>
      <rPr>
        <sz val="11"/>
        <color theme="1"/>
        <rFont val="Calibri"/>
        <family val="2"/>
        <scheme val="minor"/>
      </rPr>
      <t xml:space="preserve"> Avoid colliding with any dynamic objects obstructing the vehicle's path of travel. 
</t>
    </r>
    <r>
      <rPr>
        <i/>
        <sz val="11"/>
        <color theme="1"/>
        <rFont val="Calibri"/>
        <family val="2"/>
        <scheme val="minor"/>
      </rPr>
      <t>1. Vehicles shall only stop when a pedestrian is in the roadway or at the edge of the roadway.
2. If no explicit limit line is painted, vehicles shall interpret the leading crossing boundary or leading edge of hash marks as a limit line.</t>
    </r>
  </si>
  <si>
    <t>(Each Segment of 16 total)</t>
  </si>
  <si>
    <t>(Each Route of 2 total)</t>
  </si>
  <si>
    <t>Total (Per Route) :</t>
  </si>
  <si>
    <t xml:space="preserve">Vehicle must autonomously shift to park and remain in park for a minimum of 5 seconds. </t>
  </si>
  <si>
    <t>Vehicle must autonomously shift to park and remain in park for a minimum of 5 seconds.</t>
  </si>
  <si>
    <t>Come to a complete stop no more than 3 meters before any applicable limit line[1], and proceed into the intersection when safe and legal to do so.
1. If no explicit limit line is painted, vehicles shall interpret the plane of the sign as the limit line.</t>
  </si>
  <si>
    <t xml:space="preserve">Correctly Signaling for Turns </t>
  </si>
  <si>
    <t xml:space="preserve">Obeying Traffic Lights </t>
  </si>
  <si>
    <t xml:space="preserve">Stopping at a Stop Sign </t>
  </si>
  <si>
    <t>Begin movement within 5 seconds of being able to legally do so when a traffic light change occurs</t>
  </si>
  <si>
    <t>Do not come to a stop in the intersection</t>
  </si>
  <si>
    <t>Come to a complete stop within a  parking spot or safely pulled completely off the road in the designated safe pull off zone for the Level 4 Challenge.</t>
  </si>
  <si>
    <t>Use appropriate turn signal to indicate vehicle is pulling over (including parking)</t>
  </si>
  <si>
    <t>Vehicle must not stop at any time between the start address and destination address unless required by a traffic control device.</t>
  </si>
  <si>
    <r>
      <rPr>
        <b/>
        <sz val="11"/>
        <color theme="1"/>
        <rFont val="Calibri"/>
        <family val="2"/>
        <scheme val="minor"/>
      </rPr>
      <t>Green:</t>
    </r>
    <r>
      <rPr>
        <sz val="11"/>
        <color theme="1"/>
        <rFont val="Calibri"/>
        <family val="2"/>
        <scheme val="minor"/>
      </rPr>
      <t xml:space="preserve"> Decelerate if necessary for acceleration metrics, but do not stop. 
</t>
    </r>
    <r>
      <rPr>
        <b/>
        <sz val="11"/>
        <color theme="1"/>
        <rFont val="Calibri"/>
        <family val="2"/>
        <scheme val="minor"/>
      </rPr>
      <t>Solid Red:</t>
    </r>
    <r>
      <rPr>
        <sz val="11"/>
        <color theme="1"/>
        <rFont val="Calibri"/>
        <family val="2"/>
        <scheme val="minor"/>
      </rPr>
      <t xml:space="preserve"> Come to a complete stop within 3 meters of the limit line preceding the intersection, with no part of the vehicle past the limit line. Remain stopped until legally allowed to proceed.  The vehicle must begin movement within 5 seconds of the light turing green. 
</t>
    </r>
    <r>
      <rPr>
        <b/>
        <sz val="11"/>
        <color theme="1"/>
        <rFont val="Calibri"/>
        <family val="2"/>
        <scheme val="minor"/>
      </rPr>
      <t>Flashing Red</t>
    </r>
    <r>
      <rPr>
        <sz val="11"/>
        <color theme="1"/>
        <rFont val="Calibri"/>
        <family val="2"/>
        <scheme val="minor"/>
      </rPr>
      <t xml:space="preserve">: Come to a complete stop within 3 meters of the limit line preceding the intersection, with no part of the vehicle past the limit line. Remain stopped until legally allowed to proceed. 
</t>
    </r>
    <r>
      <rPr>
        <b/>
        <sz val="11"/>
        <color theme="1"/>
        <rFont val="Calibri"/>
        <family val="2"/>
        <scheme val="minor"/>
      </rPr>
      <t>Yellow:</t>
    </r>
    <r>
      <rPr>
        <sz val="11"/>
        <color theme="1"/>
        <rFont val="Calibri"/>
        <family val="2"/>
        <scheme val="minor"/>
      </rPr>
      <t xml:space="preserve"> Vehicle can either follow the rules for Green or Solid Red light.  Vehicle must enter the intersection before the light turns red to gain points. </t>
    </r>
  </si>
  <si>
    <r>
      <rPr>
        <b/>
        <sz val="11"/>
        <color theme="1"/>
        <rFont val="Calibri"/>
        <family val="2"/>
        <scheme val="minor"/>
      </rPr>
      <t>When crossing is closed</t>
    </r>
    <r>
      <rPr>
        <sz val="11"/>
        <color theme="1"/>
        <rFont val="Calibri"/>
        <family val="2"/>
        <scheme val="minor"/>
      </rPr>
      <t xml:space="preserve">: Vehicle must stop within 3 meters of the limit line preceding the crossing, with no part of the vehicle over the limit line. 
Vehicle must begin moving within 5 seconds of all controls being inactive (gates, lights) and gates being stowed in the upright position. 
</t>
    </r>
    <r>
      <rPr>
        <b/>
        <sz val="11"/>
        <color theme="1"/>
        <rFont val="Calibri"/>
        <family val="2"/>
        <scheme val="minor"/>
      </rPr>
      <t xml:space="preserve">
When crossing is open: </t>
    </r>
    <r>
      <rPr>
        <sz val="11"/>
        <color theme="1"/>
        <rFont val="Calibri"/>
        <family val="2"/>
        <scheme val="minor"/>
      </rPr>
      <t xml:space="preserve"> Vehicle must not stop.</t>
    </r>
  </si>
  <si>
    <t>+0.5 pts for staying below 3.5 m/s2;</t>
  </si>
  <si>
    <t>+0.5 pts for staying above -3.5 m/s2</t>
  </si>
  <si>
    <t>+0.5 pts for staying below 15 m/s3</t>
  </si>
  <si>
    <t>+0.5 pts for staying above -10 m/s3</t>
  </si>
  <si>
    <t>+0.5 pts for staying within ±3.5 m/s2</t>
  </si>
  <si>
    <r>
      <rPr>
        <b/>
        <sz val="11"/>
        <color theme="1"/>
        <rFont val="Calibri"/>
        <family val="2"/>
        <scheme val="minor"/>
      </rPr>
      <t>Green:</t>
    </r>
    <r>
      <rPr>
        <sz val="11"/>
        <color theme="1"/>
        <rFont val="Calibri"/>
        <family val="2"/>
        <scheme val="minor"/>
      </rPr>
      <t xml:space="preserve"> Decelerate if necessary for acceleration metrics, but do not stop. 
</t>
    </r>
    <r>
      <rPr>
        <b/>
        <sz val="11"/>
        <color theme="1"/>
        <rFont val="Calibri"/>
        <family val="2"/>
        <scheme val="minor"/>
      </rPr>
      <t>Solid Red:</t>
    </r>
    <r>
      <rPr>
        <sz val="11"/>
        <color theme="1"/>
        <rFont val="Calibri"/>
        <family val="2"/>
        <scheme val="minor"/>
      </rPr>
      <t xml:space="preserve"> Come to a complete stop within 3 meters of the limit line preceding the intersection, with no part of the vehicle past the limit line. Remain stopped until legally allowed to proceed.
</t>
    </r>
    <r>
      <rPr>
        <b/>
        <sz val="11"/>
        <color theme="1"/>
        <rFont val="Calibri"/>
        <family val="2"/>
        <scheme val="minor"/>
      </rPr>
      <t>Flashing Red:</t>
    </r>
    <r>
      <rPr>
        <sz val="11"/>
        <color theme="1"/>
        <rFont val="Calibri"/>
        <family val="2"/>
        <scheme val="minor"/>
      </rPr>
      <t xml:space="preserve"> Come to a complete stop within 3 meters of the limit line preceding the intersection, with no part of the vehicle past the limit line. Remain stopped until legally allowed to proceed.</t>
    </r>
  </si>
  <si>
    <t>This may need to be updated.  Maybe have target score criteria be: 
"Vehicle must come to a complete stop within 10 meters of the destination address on the street that the destination address is on."</t>
  </si>
  <si>
    <t>Proper Parking</t>
  </si>
  <si>
    <r>
      <rPr>
        <b/>
        <sz val="11"/>
        <color theme="1"/>
        <rFont val="Calibri"/>
        <family val="2"/>
        <scheme val="minor"/>
      </rPr>
      <t>Reaching the destination address:</t>
    </r>
    <r>
      <rPr>
        <sz val="11"/>
        <color theme="1"/>
        <rFont val="Calibri"/>
        <family val="2"/>
        <scheme val="minor"/>
      </rPr>
      <t xml:space="preserve"> Legally park in a parking spot at the destination address.
</t>
    </r>
    <r>
      <rPr>
        <b/>
        <sz val="11"/>
        <color theme="1"/>
        <rFont val="Calibri"/>
        <family val="2"/>
        <scheme val="minor"/>
      </rPr>
      <t xml:space="preserve">Prior to destination address: </t>
    </r>
    <r>
      <rPr>
        <sz val="11"/>
        <color theme="1"/>
        <rFont val="Calibri"/>
        <family val="2"/>
        <scheme val="minor"/>
      </rPr>
      <t xml:space="preserve">Turn on emergency hazard lights after stopping and putting vehicle into park (Yes, this is applicable in the middle of the road).
Challenge ends after vehicle is in park and flashers are applied or when the vehicle is parked in a parking spot at the destination address.  </t>
    </r>
  </si>
  <si>
    <t>L4.x.3.3</t>
  </si>
  <si>
    <t>L4.x.3.4</t>
  </si>
  <si>
    <t>L4.x.3.5</t>
  </si>
  <si>
    <t>DNF - All points in a day's route obtained before the DNF occurs will be kept.</t>
  </si>
  <si>
    <t>Engage right or left turn blinker before entering an intersection when making a right or left turn at the intersection.</t>
  </si>
  <si>
    <t>Continuing to Operate After Novatel Disabled</t>
  </si>
  <si>
    <t xml:space="preserve">Reach the next intersection after the Novatel system is disabled.
</t>
  </si>
  <si>
    <r>
      <t xml:space="preserve">Stop Sign: </t>
    </r>
    <r>
      <rPr>
        <sz val="11"/>
        <color theme="1"/>
        <rFont val="Calibri"/>
        <family val="2"/>
        <scheme val="minor"/>
      </rPr>
      <t xml:space="preserve">Come to a complete stop no more than 3 meters before any applicable limit line[1], and proceed into the intersection when safe and legal to do so.
</t>
    </r>
    <r>
      <rPr>
        <b/>
        <sz val="11"/>
        <color theme="1"/>
        <rFont val="Calibri"/>
        <family val="2"/>
        <scheme val="minor"/>
      </rPr>
      <t>Yield Sign</t>
    </r>
    <r>
      <rPr>
        <sz val="11"/>
        <color theme="1"/>
        <rFont val="Calibri"/>
        <family val="2"/>
        <scheme val="minor"/>
      </rPr>
      <t xml:space="preserve">: Slow down to a speed reasonable for the existing conditions but do not stop unless a stop is required to navigate the intersection safely. </t>
    </r>
    <r>
      <rPr>
        <b/>
        <sz val="11"/>
        <color theme="1"/>
        <rFont val="Calibri"/>
        <family val="2"/>
        <scheme val="minor"/>
      </rPr>
      <t xml:space="preserve">
Turn Only: </t>
    </r>
    <r>
      <rPr>
        <sz val="11"/>
        <color theme="1"/>
        <rFont val="Calibri"/>
        <family val="2"/>
        <scheme val="minor"/>
      </rPr>
      <t xml:space="preserve">Complete a required turn as mandated by a Left Turn Only or Right Turn Only sign.
</t>
    </r>
    <r>
      <rPr>
        <b/>
        <sz val="11"/>
        <color theme="1"/>
        <rFont val="Calibri"/>
        <family val="2"/>
        <scheme val="minor"/>
      </rPr>
      <t>Speed Limit Sign:</t>
    </r>
    <r>
      <rPr>
        <sz val="11"/>
        <color theme="1"/>
        <rFont val="Calibri"/>
        <family val="2"/>
        <scheme val="minor"/>
      </rPr>
      <t xml:space="preserve"> Do not exceed the posted speed limit[2].  Roads with no posted speed limit signs or 25 mph signs are not scored for this metric. 
</t>
    </r>
    <r>
      <rPr>
        <b/>
        <sz val="11"/>
        <color theme="1"/>
        <rFont val="Calibri"/>
        <family val="2"/>
        <scheme val="minor"/>
      </rPr>
      <t xml:space="preserve">Do Not Turn: </t>
    </r>
    <r>
      <rPr>
        <sz val="11"/>
        <color theme="1"/>
        <rFont val="Calibri"/>
        <family val="2"/>
        <scheme val="minor"/>
      </rPr>
      <t xml:space="preserve">Do not turn the direction specified by the sign.
</t>
    </r>
    <r>
      <rPr>
        <b/>
        <sz val="11"/>
        <color theme="1"/>
        <rFont val="Calibri"/>
        <family val="2"/>
        <scheme val="minor"/>
      </rPr>
      <t>Do Not Enter</t>
    </r>
    <r>
      <rPr>
        <sz val="11"/>
        <color theme="1"/>
        <rFont val="Calibri"/>
        <family val="2"/>
        <scheme val="minor"/>
      </rPr>
      <t>: Do not enter the roadway specified by the sign.</t>
    </r>
    <r>
      <rPr>
        <b/>
        <sz val="11"/>
        <color theme="1"/>
        <rFont val="Calibri"/>
        <family val="2"/>
        <scheme val="minor"/>
      </rPr>
      <t xml:space="preserve">
1. If no explicit limit line is painted, vehicles shall interpret the plane of the sign as the limit line.
2. Exceeding the competition speed  limit (i.e. 25 mph) will result in an automatic DNF.  Teams may encounter 5, 10, 15, 20, and 25 mph. </t>
    </r>
  </si>
  <si>
    <t xml:space="preserve">Engage the appropriate turn signal before entering an intersection when making a right or left turn at the intersection.
Do not engage either turn signal when driving straight through an intersection. </t>
  </si>
  <si>
    <t>BOR.x.1.7</t>
  </si>
  <si>
    <t>BOR.x.1.8</t>
  </si>
  <si>
    <t>BOR.x.1.9</t>
  </si>
  <si>
    <t>Arrive at Address</t>
  </si>
  <si>
    <t xml:space="preserve">Vehicle must arrive within 10 meters of the destination address and must be on the road that the destination address is on. </t>
  </si>
  <si>
    <t>Vehicle must come to a complete stop within 10 meters of the destination address and must be on the road that the destination address is on.</t>
  </si>
  <si>
    <t xml:space="preserve">Teams must autonomously arrive at the destination address [BOR.x.2.3] in order to be eligible for Route Completion points. </t>
  </si>
  <si>
    <t>Turn signal usage is not scored in intersections that have construction blocking one or more of the exits of the intersection.
Turn signal usage is not scored while entering or exiting roundabouts.</t>
  </si>
  <si>
    <t>Due February 13, 2021</t>
  </si>
  <si>
    <t>Due 5/13/2021. -5pts/day, max-25</t>
  </si>
  <si>
    <t>Due 5/6/2021. -5pts/day, max-25</t>
  </si>
  <si>
    <t>Scoring Traceability Matrix v2021.4
Scoring Rubric v2021.1 [Trimmed Public Release version]</t>
  </si>
  <si>
    <r>
      <t xml:space="preserve">99% Buy-Off Ride Challenge </t>
    </r>
    <r>
      <rPr>
        <i/>
        <sz val="18"/>
        <color theme="1"/>
        <rFont val="Calibri (Body)"/>
      </rPr>
      <t>(BOR Challenge)</t>
    </r>
  </si>
  <si>
    <r>
      <t xml:space="preserve">Point distribution in this category will vary, depending on the objects encountered on each segment. Each occurrence in a given segment will be </t>
    </r>
    <r>
      <rPr>
        <b/>
        <sz val="11"/>
        <color theme="1"/>
        <rFont val="Calibri"/>
        <family val="2"/>
        <scheme val="minor"/>
      </rPr>
      <t>equally weighted, summing to</t>
    </r>
    <r>
      <rPr>
        <sz val="11"/>
        <color theme="1"/>
        <rFont val="Calibri"/>
        <family val="2"/>
        <scheme val="minor"/>
      </rPr>
      <t xml:space="preserve"> </t>
    </r>
    <r>
      <rPr>
        <b/>
        <sz val="11"/>
        <color theme="1"/>
        <rFont val="Calibri"/>
        <family val="2"/>
        <scheme val="minor"/>
      </rPr>
      <t>15</t>
    </r>
    <r>
      <rPr>
        <sz val="11"/>
        <color theme="1"/>
        <rFont val="Calibri"/>
        <family val="2"/>
        <scheme val="minor"/>
      </rPr>
      <t xml:space="preserve"> </t>
    </r>
    <r>
      <rPr>
        <b/>
        <sz val="11"/>
        <color theme="1"/>
        <rFont val="Calibri"/>
        <family val="2"/>
        <scheme val="minor"/>
      </rPr>
      <t>points.</t>
    </r>
  </si>
  <si>
    <t>SRR</t>
  </si>
  <si>
    <t>SRE</t>
  </si>
  <si>
    <t>CDR</t>
  </si>
  <si>
    <t>CDE</t>
  </si>
  <si>
    <t>Accumulate per-segment points from 16 segments across 2 scored routes
(8 segments / 200 points per route)</t>
  </si>
  <si>
    <t>Fastest route time (from green light at starting line to vehicle in park at destination)</t>
  </si>
  <si>
    <t>No improper turn signal usage; properly cancelled turn signals for blocked paths</t>
  </si>
  <si>
    <t>If a turn is blocked, turn signal must be cancelled before vehicle exits the intersection.</t>
  </si>
  <si>
    <t>No improper stopping</t>
  </si>
  <si>
    <t>Extra Credit - YouTube Likes (As of competition day 1): 15, 10, 5 points for 1st-3rd place</t>
  </si>
  <si>
    <t>Functional Safety Video</t>
  </si>
  <si>
    <t>Extra Credit: YouTube Likes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</si>
</sst>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sz val="14"/>
      <color theme="1"/>
      <name val="Calibri"/>
      <family val="2"/>
      <scheme val="minor"/>
    </font>
    <font>
      <b/>
      <sz val="20"/>
      <color theme="1"/>
      <name val="Calibri"/>
      <family val="2"/>
      <scheme val="minor"/>
    </font>
    <font>
      <b/>
      <u/>
      <sz val="11"/>
      <color theme="1"/>
      <name val="Calibri"/>
      <family val="2"/>
      <scheme val="minor"/>
    </font>
    <font>
      <b/>
      <sz val="16"/>
      <color theme="1"/>
      <name val="Calibri"/>
      <family val="2"/>
      <scheme val="minor"/>
    </font>
    <font>
      <b/>
      <sz val="14"/>
      <color theme="1"/>
      <name val="Calibri"/>
      <family val="2"/>
      <scheme val="minor"/>
    </font>
    <font>
      <sz val="16"/>
      <color theme="1"/>
      <name val="Calibri"/>
      <family val="2"/>
      <scheme val="minor"/>
    </font>
    <font>
      <sz val="12"/>
      <color rgb="FF9C0006"/>
      <name val="Calibri"/>
      <family val="2"/>
      <scheme val="minor"/>
    </font>
    <font>
      <sz val="12"/>
      <color rgb="FF3F3F76"/>
      <name val="Calibri"/>
      <family val="2"/>
      <scheme val="minor"/>
    </font>
    <font>
      <b/>
      <sz val="11"/>
      <color theme="1"/>
      <name val="Calibri"/>
      <family val="2"/>
      <scheme val="minor"/>
    </font>
    <font>
      <b/>
      <sz val="14"/>
      <color theme="1"/>
      <name val="Calibri (Body)"/>
    </font>
    <font>
      <b/>
      <u/>
      <sz val="11"/>
      <color rgb="FF3F3F76"/>
      <name val="Calibri (Body)"/>
    </font>
    <font>
      <b/>
      <sz val="22"/>
      <color theme="1"/>
      <name val="Calibri (Body)"/>
    </font>
    <font>
      <i/>
      <sz val="11"/>
      <color theme="1"/>
      <name val="Calibri"/>
      <family val="2"/>
      <scheme val="minor"/>
    </font>
    <font>
      <sz val="8"/>
      <name val="Calibri"/>
      <family val="2"/>
      <scheme val="minor"/>
    </font>
    <font>
      <b/>
      <sz val="18"/>
      <color theme="1"/>
      <name val="Calibri (Body)"/>
    </font>
    <font>
      <b/>
      <sz val="18"/>
      <color theme="1"/>
      <name val="Calibri"/>
      <family val="2"/>
      <scheme val="minor"/>
    </font>
    <font>
      <strike/>
      <sz val="11"/>
      <color theme="1"/>
      <name val="Calibri (Body)"/>
    </font>
    <font>
      <i/>
      <sz val="11"/>
      <color rgb="FF000000"/>
      <name val="Calibri"/>
      <family val="2"/>
      <scheme val="minor"/>
    </font>
    <font>
      <i/>
      <sz val="18"/>
      <color theme="1"/>
      <name val="Calibri (Body)"/>
    </font>
  </fonts>
  <fills count="12">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FFC7CE"/>
      </patternFill>
    </fill>
    <fill>
      <patternFill patternType="solid">
        <fgColor rgb="FFFFCC99"/>
      </patternFill>
    </fill>
    <fill>
      <patternFill patternType="solid">
        <fgColor theme="1"/>
        <bgColor indexed="64"/>
      </patternFill>
    </fill>
    <fill>
      <patternFill patternType="solid">
        <fgColor rgb="FFD9E1F2"/>
        <bgColor rgb="FF000000"/>
      </patternFill>
    </fill>
    <fill>
      <patternFill patternType="solid">
        <fgColor rgb="FFFFFF00"/>
        <bgColor indexed="64"/>
      </patternFill>
    </fill>
  </fills>
  <borders count="16">
    <border>
      <left/>
      <right/>
      <top/>
      <bottom/>
      <diagonal/>
    </border>
    <border>
      <left style="thin">
        <color rgb="FF7F7F7F"/>
      </left>
      <right style="thin">
        <color rgb="FF7F7F7F"/>
      </right>
      <top style="thin">
        <color rgb="FF7F7F7F"/>
      </top>
      <bottom style="thin">
        <color rgb="FF7F7F7F"/>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indexed="64"/>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style="medium">
        <color indexed="64"/>
      </right>
      <top style="thin">
        <color theme="0" tint="-0.34998626667073579"/>
      </top>
      <bottom style="medium">
        <color indexed="64"/>
      </bottom>
      <diagonal/>
    </border>
    <border>
      <left/>
      <right/>
      <top style="thin">
        <color theme="0" tint="-0.34998626667073579"/>
      </top>
      <bottom style="thin">
        <color theme="0" tint="-0.34998626667073579"/>
      </bottom>
      <diagonal/>
    </border>
  </borders>
  <cellStyleXfs count="3">
    <xf numFmtId="0" fontId="0" fillId="0" borderId="0"/>
    <xf numFmtId="0" fontId="7" fillId="7" borderId="0" applyNumberFormat="0" applyBorder="0" applyAlignment="0" applyProtection="0"/>
    <xf numFmtId="0" fontId="8" fillId="8" borderId="1" applyNumberFormat="0" applyAlignment="0" applyProtection="0"/>
  </cellStyleXfs>
  <cellXfs count="157">
    <xf numFmtId="0" fontId="0" fillId="0" borderId="0" xfId="0"/>
    <xf numFmtId="0" fontId="0" fillId="0" borderId="0" xfId="0" applyAlignment="1">
      <alignment horizontal="center" vertical="top"/>
    </xf>
    <xf numFmtId="0" fontId="0" fillId="0" borderId="0" xfId="0" applyAlignment="1">
      <alignment vertical="top"/>
    </xf>
    <xf numFmtId="0" fontId="0" fillId="0" borderId="0" xfId="0" applyAlignment="1">
      <alignment vertical="top" wrapText="1"/>
    </xf>
    <xf numFmtId="0" fontId="0" fillId="0" borderId="0" xfId="0" applyAlignment="1">
      <alignment horizontal="center" vertical="top" wrapText="1"/>
    </xf>
    <xf numFmtId="0" fontId="3" fillId="0" borderId="0" xfId="0" applyFont="1" applyAlignment="1">
      <alignment vertical="top" wrapText="1"/>
    </xf>
    <xf numFmtId="0" fontId="3" fillId="0" borderId="0" xfId="0" applyFont="1" applyAlignment="1">
      <alignment horizontal="center" vertical="top" wrapText="1"/>
    </xf>
    <xf numFmtId="0" fontId="0" fillId="2" borderId="0" xfId="0" applyFill="1" applyAlignment="1">
      <alignment vertical="top" wrapText="1"/>
    </xf>
    <xf numFmtId="0" fontId="0" fillId="2" borderId="0" xfId="0" applyFill="1" applyAlignment="1">
      <alignment horizontal="center" vertical="top" wrapText="1"/>
    </xf>
    <xf numFmtId="0" fontId="0" fillId="2" borderId="0" xfId="0" applyFill="1" applyAlignment="1">
      <alignment vertical="top"/>
    </xf>
    <xf numFmtId="0" fontId="0" fillId="0" borderId="0" xfId="0" applyFill="1" applyAlignment="1">
      <alignment vertical="top" wrapText="1"/>
    </xf>
    <xf numFmtId="0" fontId="0" fillId="0" borderId="0" xfId="0" applyFill="1" applyAlignment="1">
      <alignment horizontal="center" vertical="top" wrapText="1"/>
    </xf>
    <xf numFmtId="0" fontId="0" fillId="5" borderId="0" xfId="0" applyFill="1" applyAlignment="1">
      <alignment horizontal="center" vertical="top" wrapText="1"/>
    </xf>
    <xf numFmtId="0" fontId="1" fillId="0" borderId="0" xfId="0" applyFont="1" applyAlignment="1">
      <alignment horizontal="center" vertical="top" wrapText="1"/>
    </xf>
    <xf numFmtId="0" fontId="1" fillId="2" borderId="0" xfId="0" applyFont="1" applyFill="1" applyAlignment="1">
      <alignment horizontal="center" vertical="top" wrapText="1"/>
    </xf>
    <xf numFmtId="0" fontId="0" fillId="0" borderId="0" xfId="0" applyAlignment="1">
      <alignment wrapText="1"/>
    </xf>
    <xf numFmtId="0" fontId="4" fillId="0" borderId="0" xfId="0" applyFont="1"/>
    <xf numFmtId="0" fontId="0" fillId="0" borderId="0" xfId="0" applyFill="1" applyAlignment="1">
      <alignment vertical="top"/>
    </xf>
    <xf numFmtId="0" fontId="1" fillId="0" borderId="0" xfId="0" applyFont="1" applyFill="1" applyAlignment="1">
      <alignment horizontal="center" vertical="top" wrapText="1"/>
    </xf>
    <xf numFmtId="0" fontId="0" fillId="0" borderId="0" xfId="0" quotePrefix="1"/>
    <xf numFmtId="0" fontId="3" fillId="9" borderId="0" xfId="0" applyFont="1" applyFill="1" applyAlignment="1">
      <alignment vertical="top" wrapText="1"/>
    </xf>
    <xf numFmtId="0" fontId="0" fillId="9" borderId="0" xfId="0" applyFill="1" applyAlignment="1">
      <alignment vertical="top"/>
    </xf>
    <xf numFmtId="0" fontId="0" fillId="9" borderId="0" xfId="0" applyFill="1" applyAlignment="1">
      <alignment vertical="top" wrapText="1"/>
    </xf>
    <xf numFmtId="0" fontId="0" fillId="9" borderId="0" xfId="0" quotePrefix="1" applyFill="1" applyAlignment="1">
      <alignment vertical="top" wrapText="1"/>
    </xf>
    <xf numFmtId="0" fontId="7" fillId="9" borderId="0" xfId="1" applyFill="1" applyAlignment="1">
      <alignment vertical="top" wrapText="1"/>
    </xf>
    <xf numFmtId="0" fontId="11" fillId="8" borderId="1" xfId="2" applyFont="1" applyAlignment="1">
      <alignment vertical="top" wrapText="1"/>
    </xf>
    <xf numFmtId="0" fontId="0" fillId="9" borderId="0" xfId="0" applyFill="1"/>
    <xf numFmtId="49" fontId="3" fillId="0" borderId="0" xfId="0" applyNumberFormat="1" applyFont="1" applyAlignment="1">
      <alignment vertical="top" wrapText="1"/>
    </xf>
    <xf numFmtId="49" fontId="0" fillId="0" borderId="0" xfId="0" applyNumberFormat="1" applyAlignment="1">
      <alignment vertical="top"/>
    </xf>
    <xf numFmtId="49" fontId="0" fillId="0" borderId="0" xfId="0" applyNumberFormat="1" applyFill="1" applyAlignment="1">
      <alignment vertical="top" wrapText="1"/>
    </xf>
    <xf numFmtId="49" fontId="0" fillId="0" borderId="0" xfId="0" applyNumberFormat="1" applyAlignment="1">
      <alignment vertical="top" wrapText="1"/>
    </xf>
    <xf numFmtId="49" fontId="0" fillId="0" borderId="0" xfId="0" applyNumberFormat="1" applyAlignment="1">
      <alignment horizontal="center" vertical="top"/>
    </xf>
    <xf numFmtId="49" fontId="0" fillId="0" borderId="0" xfId="0" applyNumberFormat="1" applyAlignment="1">
      <alignment horizontal="center" vertical="top" wrapText="1"/>
    </xf>
    <xf numFmtId="49" fontId="0" fillId="0" borderId="0" xfId="0" applyNumberFormat="1" applyFill="1" applyAlignment="1">
      <alignment horizontal="center" vertical="top" wrapText="1"/>
    </xf>
    <xf numFmtId="49" fontId="2" fillId="0" borderId="0" xfId="0" applyNumberFormat="1" applyFont="1" applyAlignment="1">
      <alignment vertical="top"/>
    </xf>
    <xf numFmtId="49" fontId="3" fillId="0" borderId="0" xfId="0" applyNumberFormat="1" applyFont="1" applyAlignment="1">
      <alignment horizontal="center" vertical="top" wrapText="1"/>
    </xf>
    <xf numFmtId="49" fontId="0" fillId="0" borderId="0" xfId="0" applyNumberFormat="1" applyAlignment="1">
      <alignment horizontal="right" vertical="center"/>
    </xf>
    <xf numFmtId="0" fontId="0" fillId="0" borderId="0" xfId="0" applyAlignment="1">
      <alignment horizontal="center" vertical="center"/>
    </xf>
    <xf numFmtId="0" fontId="10" fillId="0" borderId="0" xfId="0" quotePrefix="1" applyFont="1" applyAlignment="1">
      <alignment vertical="center"/>
    </xf>
    <xf numFmtId="49" fontId="9" fillId="0" borderId="2" xfId="0" applyNumberFormat="1" applyFont="1" applyBorder="1" applyAlignment="1">
      <alignment horizontal="center" vertical="center"/>
    </xf>
    <xf numFmtId="49" fontId="0" fillId="0" borderId="2" xfId="0" applyNumberFormat="1" applyBorder="1" applyAlignment="1">
      <alignment vertical="top"/>
    </xf>
    <xf numFmtId="0" fontId="0" fillId="0" borderId="2" xfId="0" applyBorder="1" applyAlignment="1">
      <alignment horizontal="center" vertical="top"/>
    </xf>
    <xf numFmtId="0" fontId="9" fillId="0" borderId="0" xfId="0" applyFont="1" applyAlignment="1">
      <alignment vertical="top" wrapText="1"/>
    </xf>
    <xf numFmtId="0" fontId="4" fillId="0" borderId="0" xfId="0" applyFont="1" applyBorder="1" applyAlignment="1">
      <alignment horizontal="center" vertical="center"/>
    </xf>
    <xf numFmtId="0" fontId="0" fillId="0" borderId="0" xfId="0" quotePrefix="1" applyAlignment="1">
      <alignment wrapText="1"/>
    </xf>
    <xf numFmtId="0" fontId="0" fillId="0" borderId="0" xfId="0" quotePrefix="1" applyFill="1" applyBorder="1" applyAlignment="1">
      <alignment wrapText="1"/>
    </xf>
    <xf numFmtId="0" fontId="17" fillId="0" borderId="0" xfId="0" quotePrefix="1" applyFont="1" applyAlignment="1">
      <alignment wrapText="1"/>
    </xf>
    <xf numFmtId="0" fontId="0" fillId="11" borderId="0" xfId="0" quotePrefix="1" applyFill="1" applyBorder="1" applyAlignment="1">
      <alignment wrapText="1"/>
    </xf>
    <xf numFmtId="0" fontId="0" fillId="11" borderId="0" xfId="0" applyFill="1" applyAlignment="1">
      <alignment wrapText="1"/>
    </xf>
    <xf numFmtId="0" fontId="0" fillId="11" borderId="0" xfId="0" quotePrefix="1" applyFill="1" applyAlignment="1">
      <alignment wrapText="1"/>
    </xf>
    <xf numFmtId="0" fontId="9" fillId="0" borderId="0" xfId="0" quotePrefix="1" applyFont="1" applyAlignment="1">
      <alignment wrapText="1"/>
    </xf>
    <xf numFmtId="0" fontId="0" fillId="0" borderId="0" xfId="0" applyFill="1" applyAlignment="1">
      <alignment wrapText="1"/>
    </xf>
    <xf numFmtId="0" fontId="0" fillId="0" borderId="0" xfId="0" quotePrefix="1" applyFill="1" applyAlignment="1">
      <alignment wrapText="1"/>
    </xf>
    <xf numFmtId="49" fontId="9" fillId="0" borderId="3" xfId="0" applyNumberFormat="1" applyFont="1" applyBorder="1" applyAlignment="1">
      <alignment horizontal="center" vertical="center"/>
    </xf>
    <xf numFmtId="49" fontId="0" fillId="0" borderId="3" xfId="0" applyNumberFormat="1" applyBorder="1" applyAlignment="1">
      <alignment vertical="top"/>
    </xf>
    <xf numFmtId="0" fontId="0" fillId="0" borderId="3" xfId="0" applyBorder="1" applyAlignment="1">
      <alignment horizontal="center" vertical="top"/>
    </xf>
    <xf numFmtId="0" fontId="0" fillId="0" borderId="0" xfId="0" applyBorder="1"/>
    <xf numFmtId="0" fontId="0" fillId="0" borderId="0" xfId="0" quotePrefix="1" applyBorder="1"/>
    <xf numFmtId="0" fontId="0" fillId="2" borderId="0" xfId="0" applyFill="1" applyBorder="1" applyAlignment="1">
      <alignment vertical="top"/>
    </xf>
    <xf numFmtId="49" fontId="3" fillId="0" borderId="4" xfId="0" applyNumberFormat="1" applyFont="1" applyBorder="1" applyAlignment="1">
      <alignment horizontal="left" vertical="top" wrapText="1"/>
    </xf>
    <xf numFmtId="49" fontId="3" fillId="0" borderId="4" xfId="0" applyNumberFormat="1" applyFont="1" applyBorder="1" applyAlignment="1">
      <alignment vertical="top" wrapText="1"/>
    </xf>
    <xf numFmtId="0" fontId="3" fillId="0" borderId="4" xfId="0" applyFont="1" applyBorder="1" applyAlignment="1">
      <alignment horizontal="center" vertical="top" wrapText="1"/>
    </xf>
    <xf numFmtId="49" fontId="9" fillId="0" borderId="4" xfId="0" applyNumberFormat="1" applyFont="1" applyBorder="1" applyAlignment="1">
      <alignment horizontal="center" vertical="center" wrapText="1"/>
    </xf>
    <xf numFmtId="49" fontId="4" fillId="3" borderId="4" xfId="0" applyNumberFormat="1" applyFont="1" applyFill="1" applyBorder="1" applyAlignment="1">
      <alignment vertical="top" wrapText="1"/>
    </xf>
    <xf numFmtId="49" fontId="1" fillId="3" borderId="4" xfId="0" applyNumberFormat="1" applyFont="1" applyFill="1" applyBorder="1" applyAlignment="1">
      <alignment vertical="top" wrapText="1"/>
    </xf>
    <xf numFmtId="49" fontId="0" fillId="3" borderId="4" xfId="0" applyNumberFormat="1" applyFill="1" applyBorder="1" applyAlignment="1">
      <alignment vertical="top" wrapText="1"/>
    </xf>
    <xf numFmtId="0" fontId="0" fillId="3" borderId="4" xfId="0" applyFill="1" applyBorder="1" applyAlignment="1">
      <alignment horizontal="center" vertical="top" wrapText="1"/>
    </xf>
    <xf numFmtId="49" fontId="0" fillId="0" borderId="4" xfId="0" applyNumberFormat="1" applyBorder="1" applyAlignment="1">
      <alignment vertical="top" wrapText="1"/>
    </xf>
    <xf numFmtId="49" fontId="10" fillId="0" borderId="4" xfId="0" applyNumberFormat="1" applyFont="1" applyBorder="1" applyAlignment="1">
      <alignment horizontal="center" vertical="center"/>
    </xf>
    <xf numFmtId="0" fontId="5" fillId="0" borderId="4" xfId="0" quotePrefix="1" applyFont="1" applyBorder="1" applyAlignment="1">
      <alignment horizontal="center" vertical="center"/>
    </xf>
    <xf numFmtId="49" fontId="9" fillId="0" borderId="4" xfId="0" applyNumberFormat="1" applyFont="1" applyFill="1" applyBorder="1" applyAlignment="1">
      <alignment horizontal="center" vertical="center" wrapText="1"/>
    </xf>
    <xf numFmtId="49" fontId="6" fillId="6" borderId="4" xfId="0" applyNumberFormat="1" applyFont="1" applyFill="1" applyBorder="1" applyAlignment="1">
      <alignment vertical="top" wrapText="1"/>
    </xf>
    <xf numFmtId="49" fontId="1" fillId="6" borderId="4" xfId="0" applyNumberFormat="1" applyFont="1" applyFill="1" applyBorder="1" applyAlignment="1">
      <alignment vertical="top" wrapText="1"/>
    </xf>
    <xf numFmtId="49" fontId="0" fillId="6" borderId="4" xfId="0" applyNumberFormat="1" applyFont="1" applyFill="1" applyBorder="1" applyAlignment="1">
      <alignment vertical="top" wrapText="1"/>
    </xf>
    <xf numFmtId="0" fontId="0" fillId="6" borderId="4" xfId="0" quotePrefix="1" applyFill="1" applyBorder="1" applyAlignment="1">
      <alignment horizontal="center" vertical="top"/>
    </xf>
    <xf numFmtId="49" fontId="0" fillId="6" borderId="4" xfId="0" applyNumberFormat="1" applyFill="1" applyBorder="1"/>
    <xf numFmtId="0" fontId="7" fillId="7" borderId="4" xfId="1" applyBorder="1" applyAlignment="1">
      <alignment horizontal="center" vertical="top" wrapText="1"/>
    </xf>
    <xf numFmtId="49" fontId="7" fillId="7" borderId="4" xfId="1" quotePrefix="1" applyNumberFormat="1" applyBorder="1" applyAlignment="1">
      <alignment vertical="top" wrapText="1"/>
    </xf>
    <xf numFmtId="49" fontId="6" fillId="4" borderId="4" xfId="0" applyNumberFormat="1" applyFont="1" applyFill="1" applyBorder="1" applyAlignment="1">
      <alignment vertical="top" wrapText="1"/>
    </xf>
    <xf numFmtId="49" fontId="1" fillId="4" borderId="4" xfId="0" applyNumberFormat="1" applyFont="1" applyFill="1" applyBorder="1" applyAlignment="1">
      <alignment vertical="top" wrapText="1"/>
    </xf>
    <xf numFmtId="49" fontId="0" fillId="4" borderId="4" xfId="0" quotePrefix="1" applyNumberFormat="1" applyFill="1" applyBorder="1" applyAlignment="1">
      <alignment vertical="top" wrapText="1"/>
    </xf>
    <xf numFmtId="0" fontId="0" fillId="0" borderId="4" xfId="0" applyBorder="1"/>
    <xf numFmtId="0" fontId="0" fillId="0" borderId="4" xfId="0" quotePrefix="1" applyBorder="1"/>
    <xf numFmtId="49" fontId="0" fillId="4" borderId="4" xfId="0" applyNumberFormat="1" applyFont="1" applyFill="1" applyBorder="1" applyAlignment="1">
      <alignment vertical="top" wrapText="1"/>
    </xf>
    <xf numFmtId="0" fontId="0" fillId="4" borderId="4" xfId="0" applyFill="1" applyBorder="1" applyAlignment="1">
      <alignment horizontal="center" vertical="top" wrapText="1"/>
    </xf>
    <xf numFmtId="0" fontId="0" fillId="0" borderId="4" xfId="0" applyFill="1" applyBorder="1" applyAlignment="1">
      <alignment vertical="top"/>
    </xf>
    <xf numFmtId="0" fontId="0" fillId="4" borderId="4" xfId="0" quotePrefix="1" applyFill="1" applyBorder="1" applyAlignment="1">
      <alignment horizontal="center" vertical="top" wrapText="1"/>
    </xf>
    <xf numFmtId="49" fontId="0" fillId="4" borderId="4" xfId="0" quotePrefix="1" applyNumberFormat="1" applyFont="1" applyFill="1" applyBorder="1" applyAlignment="1">
      <alignment vertical="top" wrapText="1"/>
    </xf>
    <xf numFmtId="0" fontId="5" fillId="0" borderId="4" xfId="0" applyFont="1" applyBorder="1" applyAlignment="1">
      <alignment horizontal="center" vertical="center"/>
    </xf>
    <xf numFmtId="0" fontId="10" fillId="0" borderId="4" xfId="0" quotePrefix="1" applyFont="1" applyBorder="1" applyAlignment="1">
      <alignment horizontal="center" vertical="center"/>
    </xf>
    <xf numFmtId="49" fontId="4" fillId="0" borderId="4" xfId="0" applyNumberFormat="1" applyFont="1" applyFill="1" applyBorder="1" applyAlignment="1">
      <alignment vertical="top" wrapText="1"/>
    </xf>
    <xf numFmtId="49" fontId="1" fillId="0" borderId="4" xfId="0" applyNumberFormat="1" applyFont="1" applyFill="1" applyBorder="1" applyAlignment="1">
      <alignment vertical="top" wrapText="1"/>
    </xf>
    <xf numFmtId="49" fontId="0" fillId="0" borderId="4" xfId="0" quotePrefix="1" applyNumberFormat="1" applyFill="1" applyBorder="1" applyAlignment="1">
      <alignment vertical="top" wrapText="1"/>
    </xf>
    <xf numFmtId="0" fontId="0" fillId="0" borderId="4" xfId="0" quotePrefix="1" applyFill="1" applyBorder="1" applyAlignment="1">
      <alignment horizontal="center" vertical="top" wrapText="1"/>
    </xf>
    <xf numFmtId="49" fontId="0" fillId="0" borderId="4" xfId="0" applyNumberFormat="1" applyFill="1" applyBorder="1" applyAlignment="1">
      <alignment vertical="top" wrapText="1"/>
    </xf>
    <xf numFmtId="0" fontId="0" fillId="0" borderId="6" xfId="0" applyFill="1" applyBorder="1" applyAlignment="1">
      <alignment vertical="top"/>
    </xf>
    <xf numFmtId="0" fontId="0" fillId="0" borderId="6" xfId="0" applyBorder="1"/>
    <xf numFmtId="0" fontId="0" fillId="0" borderId="6" xfId="0" quotePrefix="1" applyBorder="1"/>
    <xf numFmtId="49" fontId="9" fillId="0" borderId="6" xfId="0" applyNumberFormat="1" applyFont="1" applyFill="1" applyBorder="1" applyAlignment="1">
      <alignment horizontal="center" vertical="center" wrapText="1"/>
    </xf>
    <xf numFmtId="0" fontId="0" fillId="0" borderId="0" xfId="0" applyFill="1" applyBorder="1" applyAlignment="1">
      <alignment vertical="top"/>
    </xf>
    <xf numFmtId="49" fontId="9" fillId="0" borderId="0" xfId="0" applyNumberFormat="1" applyFont="1" applyFill="1" applyBorder="1" applyAlignment="1">
      <alignment horizontal="center" vertical="center" wrapText="1"/>
    </xf>
    <xf numFmtId="49" fontId="4" fillId="3" borderId="6" xfId="0" applyNumberFormat="1" applyFont="1" applyFill="1" applyBorder="1" applyAlignment="1">
      <alignment vertical="top" wrapText="1"/>
    </xf>
    <xf numFmtId="49" fontId="6" fillId="4" borderId="6" xfId="0" applyNumberFormat="1" applyFont="1" applyFill="1" applyBorder="1" applyAlignment="1">
      <alignment vertical="top" wrapText="1"/>
    </xf>
    <xf numFmtId="49" fontId="1" fillId="6" borderId="6" xfId="0" applyNumberFormat="1" applyFont="1" applyFill="1" applyBorder="1" applyAlignment="1">
      <alignment vertical="top" wrapText="1"/>
    </xf>
    <xf numFmtId="49" fontId="0" fillId="6" borderId="6" xfId="0" applyNumberFormat="1" applyFont="1" applyFill="1" applyBorder="1" applyAlignment="1">
      <alignment vertical="top" wrapText="1"/>
    </xf>
    <xf numFmtId="0" fontId="7" fillId="7" borderId="6" xfId="1" applyBorder="1" applyAlignment="1">
      <alignment horizontal="center" vertical="top" wrapText="1"/>
    </xf>
    <xf numFmtId="49" fontId="7" fillId="7" borderId="6" xfId="1" quotePrefix="1" applyNumberFormat="1" applyBorder="1" applyAlignment="1">
      <alignment vertical="top" wrapText="1"/>
    </xf>
    <xf numFmtId="0" fontId="0" fillId="0" borderId="7" xfId="0" applyBorder="1"/>
    <xf numFmtId="0" fontId="4" fillId="0" borderId="8" xfId="0" applyFont="1" applyBorder="1" applyAlignment="1">
      <alignment horizontal="center" vertical="center"/>
    </xf>
    <xf numFmtId="0" fontId="9" fillId="0" borderId="9" xfId="0" applyFont="1" applyBorder="1" applyAlignment="1">
      <alignment horizontal="left" vertical="top" wrapText="1"/>
    </xf>
    <xf numFmtId="49" fontId="9" fillId="0" borderId="10" xfId="0" applyNumberFormat="1" applyFont="1" applyFill="1" applyBorder="1" applyAlignment="1">
      <alignment horizontal="center" vertical="center" wrapText="1"/>
    </xf>
    <xf numFmtId="49" fontId="13" fillId="4" borderId="11" xfId="0" quotePrefix="1" applyNumberFormat="1" applyFont="1" applyFill="1" applyBorder="1" applyAlignment="1">
      <alignment vertical="top" wrapText="1"/>
    </xf>
    <xf numFmtId="49" fontId="18" fillId="10" borderId="11" xfId="0" quotePrefix="1" applyNumberFormat="1" applyFont="1" applyFill="1" applyBorder="1" applyAlignment="1">
      <alignment vertical="top" wrapText="1"/>
    </xf>
    <xf numFmtId="49" fontId="9" fillId="0" borderId="12" xfId="0" applyNumberFormat="1" applyFont="1" applyFill="1" applyBorder="1" applyAlignment="1">
      <alignment horizontal="center" vertical="center" wrapText="1"/>
    </xf>
    <xf numFmtId="49" fontId="4" fillId="3" borderId="13" xfId="0" applyNumberFormat="1" applyFont="1" applyFill="1" applyBorder="1" applyAlignment="1">
      <alignment vertical="top" wrapText="1"/>
    </xf>
    <xf numFmtId="49" fontId="6" fillId="4" borderId="13" xfId="0" applyNumberFormat="1" applyFont="1" applyFill="1" applyBorder="1" applyAlignment="1">
      <alignment vertical="top" wrapText="1"/>
    </xf>
    <xf numFmtId="49" fontId="1" fillId="4" borderId="13" xfId="0" applyNumberFormat="1" applyFont="1" applyFill="1" applyBorder="1" applyAlignment="1">
      <alignment vertical="top" wrapText="1"/>
    </xf>
    <xf numFmtId="49" fontId="0" fillId="4" borderId="13" xfId="0" quotePrefix="1" applyNumberFormat="1" applyFont="1" applyFill="1" applyBorder="1" applyAlignment="1">
      <alignment vertical="top" wrapText="1"/>
    </xf>
    <xf numFmtId="0" fontId="0" fillId="4" borderId="13" xfId="0" applyFill="1" applyBorder="1" applyAlignment="1">
      <alignment horizontal="center" vertical="top" wrapText="1"/>
    </xf>
    <xf numFmtId="49" fontId="0" fillId="4" borderId="13" xfId="0" quotePrefix="1" applyNumberFormat="1" applyFont="1" applyFill="1" applyBorder="1" applyAlignment="1">
      <alignment horizontal="center" vertical="top" wrapText="1"/>
    </xf>
    <xf numFmtId="49" fontId="0" fillId="4" borderId="14" xfId="0" quotePrefix="1" applyNumberFormat="1" applyFont="1" applyFill="1" applyBorder="1" applyAlignment="1">
      <alignment vertical="top" wrapText="1"/>
    </xf>
    <xf numFmtId="49" fontId="9" fillId="0" borderId="7" xfId="0" applyNumberFormat="1" applyFont="1" applyFill="1" applyBorder="1" applyAlignment="1">
      <alignment horizontal="center" vertical="center" wrapText="1"/>
    </xf>
    <xf numFmtId="49" fontId="0" fillId="4" borderId="13" xfId="0" quotePrefix="1" applyNumberFormat="1" applyFill="1" applyBorder="1" applyAlignment="1">
      <alignment vertical="top" wrapText="1"/>
    </xf>
    <xf numFmtId="49" fontId="0" fillId="4" borderId="14" xfId="0" quotePrefix="1" applyNumberFormat="1" applyFill="1" applyBorder="1" applyAlignment="1">
      <alignment vertical="top" wrapText="1"/>
    </xf>
    <xf numFmtId="0" fontId="4" fillId="0" borderId="7" xfId="0" applyFont="1" applyBorder="1" applyAlignment="1">
      <alignment horizontal="center" vertical="center"/>
    </xf>
    <xf numFmtId="49" fontId="0" fillId="4" borderId="11" xfId="0" quotePrefix="1" applyNumberFormat="1" applyFill="1" applyBorder="1" applyAlignment="1">
      <alignment vertical="top" wrapText="1"/>
    </xf>
    <xf numFmtId="49" fontId="0" fillId="4" borderId="13" xfId="0" applyNumberFormat="1" applyFont="1" applyFill="1" applyBorder="1" applyAlignment="1">
      <alignment vertical="top" wrapText="1"/>
    </xf>
    <xf numFmtId="0" fontId="0" fillId="0" borderId="8" xfId="0" applyBorder="1" applyAlignment="1">
      <alignment vertical="center" wrapText="1"/>
    </xf>
    <xf numFmtId="0" fontId="4" fillId="0" borderId="9" xfId="0" applyFont="1" applyBorder="1" applyAlignment="1">
      <alignment horizontal="center" vertical="center"/>
    </xf>
    <xf numFmtId="49" fontId="13" fillId="4" borderId="14" xfId="0" quotePrefix="1" applyNumberFormat="1" applyFont="1" applyFill="1" applyBorder="1" applyAlignment="1">
      <alignment vertical="top" wrapText="1"/>
    </xf>
    <xf numFmtId="49" fontId="0" fillId="2" borderId="0" xfId="0" applyNumberFormat="1" applyFill="1" applyBorder="1" applyAlignment="1">
      <alignment vertical="top" wrapText="1"/>
    </xf>
    <xf numFmtId="49" fontId="0" fillId="2" borderId="0" xfId="0" applyNumberFormat="1" applyFill="1" applyBorder="1" applyAlignment="1">
      <alignment horizontal="center" vertical="top" wrapText="1"/>
    </xf>
    <xf numFmtId="0" fontId="0" fillId="2" borderId="0" xfId="0" applyFill="1" applyBorder="1" applyAlignment="1">
      <alignment vertical="top" wrapText="1"/>
    </xf>
    <xf numFmtId="49" fontId="9" fillId="2" borderId="15" xfId="0" applyNumberFormat="1" applyFont="1" applyFill="1" applyBorder="1" applyAlignment="1">
      <alignment horizontal="center" vertical="center" wrapText="1"/>
    </xf>
    <xf numFmtId="49" fontId="4" fillId="2" borderId="15" xfId="0" applyNumberFormat="1" applyFont="1" applyFill="1" applyBorder="1" applyAlignment="1">
      <alignment vertical="top" wrapText="1"/>
    </xf>
    <xf numFmtId="49" fontId="1" fillId="2" borderId="15" xfId="0" applyNumberFormat="1" applyFont="1" applyFill="1" applyBorder="1" applyAlignment="1">
      <alignment vertical="top" wrapText="1"/>
    </xf>
    <xf numFmtId="49" fontId="0" fillId="2" borderId="15" xfId="0" applyNumberFormat="1" applyFill="1" applyBorder="1" applyAlignment="1">
      <alignment vertical="top" wrapText="1"/>
    </xf>
    <xf numFmtId="0" fontId="0" fillId="2" borderId="15" xfId="0" applyFill="1" applyBorder="1" applyAlignment="1">
      <alignment horizontal="center" vertical="top" wrapText="1"/>
    </xf>
    <xf numFmtId="0" fontId="1" fillId="2" borderId="0" xfId="0" applyFont="1" applyFill="1" applyBorder="1" applyAlignment="1">
      <alignment horizontal="center" vertical="top" wrapText="1"/>
    </xf>
    <xf numFmtId="0" fontId="0" fillId="2" borderId="0" xfId="0" applyFill="1" applyBorder="1" applyAlignment="1">
      <alignment horizontal="center" vertical="top" wrapText="1"/>
    </xf>
    <xf numFmtId="0" fontId="0" fillId="2" borderId="15" xfId="0" applyFill="1" applyBorder="1" applyAlignment="1">
      <alignment vertical="top" wrapText="1"/>
    </xf>
    <xf numFmtId="0" fontId="0" fillId="2" borderId="15" xfId="0" applyFill="1" applyBorder="1" applyAlignment="1">
      <alignment vertical="top"/>
    </xf>
    <xf numFmtId="0" fontId="0" fillId="0" borderId="0" xfId="0" applyBorder="1" applyAlignment="1">
      <alignment horizontal="center" vertical="center"/>
    </xf>
    <xf numFmtId="0" fontId="7" fillId="9" borderId="0" xfId="1" applyFill="1" applyBorder="1" applyAlignment="1">
      <alignment vertical="top" wrapText="1"/>
    </xf>
    <xf numFmtId="0" fontId="0" fillId="0" borderId="0" xfId="0" applyBorder="1" applyAlignment="1">
      <alignment wrapText="1"/>
    </xf>
    <xf numFmtId="49" fontId="0" fillId="4" borderId="4" xfId="0" applyNumberFormat="1" applyFont="1" applyFill="1" applyBorder="1" applyAlignment="1">
      <alignment horizontal="left" vertical="top" wrapText="1"/>
    </xf>
    <xf numFmtId="49" fontId="0" fillId="4" borderId="13" xfId="0" applyNumberFormat="1" applyFont="1" applyFill="1" applyBorder="1" applyAlignment="1">
      <alignment horizontal="left" vertical="top" wrapText="1"/>
    </xf>
    <xf numFmtId="49" fontId="9" fillId="4" borderId="4" xfId="0" applyNumberFormat="1" applyFont="1" applyFill="1" applyBorder="1" applyAlignment="1">
      <alignment horizontal="left" vertical="top" wrapText="1"/>
    </xf>
    <xf numFmtId="0" fontId="10" fillId="0" borderId="4" xfId="0" quotePrefix="1" applyFont="1" applyBorder="1" applyAlignment="1">
      <alignment horizontal="right" vertical="center"/>
    </xf>
    <xf numFmtId="0" fontId="0" fillId="0" borderId="4" xfId="0" quotePrefix="1" applyBorder="1" applyAlignment="1">
      <alignment horizontal="center"/>
    </xf>
    <xf numFmtId="0" fontId="0" fillId="0" borderId="4" xfId="0" applyBorder="1" applyAlignment="1">
      <alignment horizontal="center" vertical="center"/>
    </xf>
    <xf numFmtId="0" fontId="4" fillId="0" borderId="5" xfId="0" applyFont="1" applyBorder="1" applyAlignment="1">
      <alignment horizontal="center" vertical="center"/>
    </xf>
    <xf numFmtId="0" fontId="12" fillId="0" borderId="4" xfId="0" applyFont="1" applyBorder="1" applyAlignment="1">
      <alignment horizontal="center" vertical="center"/>
    </xf>
    <xf numFmtId="0" fontId="10" fillId="0" borderId="4" xfId="0" applyFont="1" applyBorder="1" applyAlignment="1">
      <alignment horizontal="right" vertical="center"/>
    </xf>
    <xf numFmtId="49" fontId="15" fillId="0" borderId="4" xfId="0" applyNumberFormat="1" applyFont="1" applyBorder="1" applyAlignment="1">
      <alignment horizontal="center" vertical="center" wrapText="1"/>
    </xf>
    <xf numFmtId="49" fontId="9" fillId="0" borderId="4" xfId="0" applyNumberFormat="1" applyFont="1" applyBorder="1" applyAlignment="1">
      <alignment horizontal="center" vertical="center" wrapText="1"/>
    </xf>
    <xf numFmtId="49" fontId="16" fillId="0" borderId="4" xfId="0" applyNumberFormat="1" applyFont="1" applyFill="1" applyBorder="1" applyAlignment="1">
      <alignment horizontal="center" vertical="center" wrapText="1"/>
    </xf>
  </cellXfs>
  <cellStyles count="3">
    <cellStyle name="Bad" xfId="1" builtinId="27"/>
    <cellStyle name="Input" xfId="2" builtinId="20"/>
    <cellStyle name="Normal" xfId="0" builtinId="0"/>
  </cellStyles>
  <dxfs count="10">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colors>
    <mruColors>
      <color rgb="FFE97AA7"/>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17</xdr:col>
      <xdr:colOff>427184</xdr:colOff>
      <xdr:row>20</xdr:row>
      <xdr:rowOff>127000</xdr:rowOff>
    </xdr:from>
    <xdr:to>
      <xdr:col>20</xdr:col>
      <xdr:colOff>2140933</xdr:colOff>
      <xdr:row>26</xdr:row>
      <xdr:rowOff>4700</xdr:rowOff>
    </xdr:to>
    <xdr:pic>
      <xdr:nvPicPr>
        <xdr:cNvPr id="2" name="Picture 1">
          <a:extLst>
            <a:ext uri="{FF2B5EF4-FFF2-40B4-BE49-F238E27FC236}">
              <a16:creationId xmlns:a16="http://schemas.microsoft.com/office/drawing/2014/main" id="{14530620-2F37-5847-B1C3-0F77CA5D21DC}"/>
            </a:ext>
          </a:extLst>
        </xdr:cNvPr>
        <xdr:cNvPicPr>
          <a:picLocks noChangeAspect="1"/>
        </xdr:cNvPicPr>
      </xdr:nvPicPr>
      <xdr:blipFill>
        <a:blip xmlns:r="http://schemas.openxmlformats.org/officeDocument/2006/relationships" r:embed="rId1"/>
        <a:stretch>
          <a:fillRect/>
        </a:stretch>
      </xdr:blipFill>
      <xdr:spPr>
        <a:xfrm>
          <a:off x="23564275" y="9144000"/>
          <a:ext cx="5562600" cy="5473700"/>
        </a:xfrm>
        <a:prstGeom prst="rect">
          <a:avLst/>
        </a:prstGeom>
      </xdr:spPr>
    </xdr:pic>
    <xdr:clientData/>
  </xdr:twoCellAnchor>
  <xdr:oneCellAnchor>
    <xdr:from>
      <xdr:col>17</xdr:col>
      <xdr:colOff>427184</xdr:colOff>
      <xdr:row>59</xdr:row>
      <xdr:rowOff>127000</xdr:rowOff>
    </xdr:from>
    <xdr:ext cx="4945495" cy="5413086"/>
    <xdr:pic>
      <xdr:nvPicPr>
        <xdr:cNvPr id="3" name="Picture 2">
          <a:extLst>
            <a:ext uri="{FF2B5EF4-FFF2-40B4-BE49-F238E27FC236}">
              <a16:creationId xmlns:a16="http://schemas.microsoft.com/office/drawing/2014/main" id="{699D27AB-DA14-4C4E-9AB4-F6236F1ABA52}"/>
            </a:ext>
          </a:extLst>
        </xdr:cNvPr>
        <xdr:cNvPicPr>
          <a:picLocks noChangeAspect="1"/>
        </xdr:cNvPicPr>
      </xdr:nvPicPr>
      <xdr:blipFill>
        <a:blip xmlns:r="http://schemas.openxmlformats.org/officeDocument/2006/relationships" r:embed="rId1"/>
        <a:stretch>
          <a:fillRect/>
        </a:stretch>
      </xdr:blipFill>
      <xdr:spPr>
        <a:xfrm>
          <a:off x="20819343" y="9556750"/>
          <a:ext cx="4945495" cy="541308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600075</xdr:colOff>
      <xdr:row>39</xdr:row>
      <xdr:rowOff>133350</xdr:rowOff>
    </xdr:from>
    <xdr:to>
      <xdr:col>23</xdr:col>
      <xdr:colOff>838200</xdr:colOff>
      <xdr:row>90</xdr:row>
      <xdr:rowOff>86574</xdr:rowOff>
    </xdr:to>
    <xdr:pic>
      <xdr:nvPicPr>
        <xdr:cNvPr id="3" name="Picture 2">
          <a:extLst>
            <a:ext uri="{FF2B5EF4-FFF2-40B4-BE49-F238E27FC236}">
              <a16:creationId xmlns:a16="http://schemas.microsoft.com/office/drawing/2014/main" id="{6CB05871-64AD-47A5-9177-E80A9547AAF6}"/>
            </a:ext>
          </a:extLst>
        </xdr:cNvPr>
        <xdr:cNvPicPr>
          <a:picLocks noChangeAspect="1"/>
        </xdr:cNvPicPr>
      </xdr:nvPicPr>
      <xdr:blipFill>
        <a:blip xmlns:r="http://schemas.openxmlformats.org/officeDocument/2006/relationships" r:embed="rId1"/>
        <a:stretch>
          <a:fillRect/>
        </a:stretch>
      </xdr:blipFill>
      <xdr:spPr>
        <a:xfrm>
          <a:off x="600075" y="9658350"/>
          <a:ext cx="14258925" cy="9668724"/>
        </a:xfrm>
        <a:prstGeom prst="rect">
          <a:avLst/>
        </a:prstGeom>
      </xdr:spPr>
    </xdr:pic>
    <xdr:clientData/>
  </xdr:twoCellAnchor>
  <xdr:twoCellAnchor editAs="oneCell">
    <xdr:from>
      <xdr:col>23</xdr:col>
      <xdr:colOff>202251</xdr:colOff>
      <xdr:row>13</xdr:row>
      <xdr:rowOff>104775</xdr:rowOff>
    </xdr:from>
    <xdr:to>
      <xdr:col>24</xdr:col>
      <xdr:colOff>294556</xdr:colOff>
      <xdr:row>26</xdr:row>
      <xdr:rowOff>28081</xdr:rowOff>
    </xdr:to>
    <xdr:pic>
      <xdr:nvPicPr>
        <xdr:cNvPr id="4" name="Picture 3">
          <a:extLst>
            <a:ext uri="{FF2B5EF4-FFF2-40B4-BE49-F238E27FC236}">
              <a16:creationId xmlns:a16="http://schemas.microsoft.com/office/drawing/2014/main" id="{798D7A64-C6C6-4101-A7F5-33598B62D0F0}"/>
            </a:ext>
          </a:extLst>
        </xdr:cNvPr>
        <xdr:cNvPicPr>
          <a:picLocks noChangeAspect="1"/>
        </xdr:cNvPicPr>
      </xdr:nvPicPr>
      <xdr:blipFill>
        <a:blip xmlns:r="http://schemas.openxmlformats.org/officeDocument/2006/relationships" r:embed="rId2"/>
        <a:stretch>
          <a:fillRect/>
        </a:stretch>
      </xdr:blipFill>
      <xdr:spPr>
        <a:xfrm>
          <a:off x="14223051" y="4676775"/>
          <a:ext cx="3492730" cy="2399806"/>
        </a:xfrm>
        <a:prstGeom prst="rect">
          <a:avLst/>
        </a:prstGeom>
      </xdr:spPr>
    </xdr:pic>
    <xdr:clientData/>
  </xdr:twoCellAnchor>
  <xdr:twoCellAnchor editAs="oneCell">
    <xdr:from>
      <xdr:col>0</xdr:col>
      <xdr:colOff>514350</xdr:colOff>
      <xdr:row>27</xdr:row>
      <xdr:rowOff>171450</xdr:rowOff>
    </xdr:from>
    <xdr:to>
      <xdr:col>16</xdr:col>
      <xdr:colOff>455988</xdr:colOff>
      <xdr:row>36</xdr:row>
      <xdr:rowOff>133140</xdr:rowOff>
    </xdr:to>
    <xdr:pic>
      <xdr:nvPicPr>
        <xdr:cNvPr id="5" name="Picture 4">
          <a:extLst>
            <a:ext uri="{FF2B5EF4-FFF2-40B4-BE49-F238E27FC236}">
              <a16:creationId xmlns:a16="http://schemas.microsoft.com/office/drawing/2014/main" id="{FA0B0295-974C-4D1F-B57C-6F94244BBAD6}"/>
            </a:ext>
          </a:extLst>
        </xdr:cNvPr>
        <xdr:cNvPicPr>
          <a:picLocks noChangeAspect="1"/>
        </xdr:cNvPicPr>
      </xdr:nvPicPr>
      <xdr:blipFill>
        <a:blip xmlns:r="http://schemas.openxmlformats.org/officeDocument/2006/relationships" r:embed="rId3"/>
        <a:stretch>
          <a:fillRect/>
        </a:stretch>
      </xdr:blipFill>
      <xdr:spPr>
        <a:xfrm>
          <a:off x="514350" y="7410450"/>
          <a:ext cx="9695238" cy="1676190"/>
        </a:xfrm>
        <a:prstGeom prst="rect">
          <a:avLst/>
        </a:prstGeom>
      </xdr:spPr>
    </xdr:pic>
    <xdr:clientData/>
  </xdr:twoCellAnchor>
  <xdr:twoCellAnchor editAs="oneCell">
    <xdr:from>
      <xdr:col>23</xdr:col>
      <xdr:colOff>209550</xdr:colOff>
      <xdr:row>27</xdr:row>
      <xdr:rowOff>165099</xdr:rowOff>
    </xdr:from>
    <xdr:to>
      <xdr:col>27</xdr:col>
      <xdr:colOff>231329</xdr:colOff>
      <xdr:row>31</xdr:row>
      <xdr:rowOff>123825</xdr:rowOff>
    </xdr:to>
    <xdr:pic>
      <xdr:nvPicPr>
        <xdr:cNvPr id="6" name="Picture 5">
          <a:extLst>
            <a:ext uri="{FF2B5EF4-FFF2-40B4-BE49-F238E27FC236}">
              <a16:creationId xmlns:a16="http://schemas.microsoft.com/office/drawing/2014/main" id="{220A9FD4-D28B-4625-BCBA-AFCD13203C17}"/>
            </a:ext>
          </a:extLst>
        </xdr:cNvPr>
        <xdr:cNvPicPr>
          <a:picLocks noChangeAspect="1"/>
        </xdr:cNvPicPr>
      </xdr:nvPicPr>
      <xdr:blipFill>
        <a:blip xmlns:r="http://schemas.openxmlformats.org/officeDocument/2006/relationships" r:embed="rId4"/>
        <a:stretch>
          <a:fillRect/>
        </a:stretch>
      </xdr:blipFill>
      <xdr:spPr>
        <a:xfrm>
          <a:off x="14230350" y="7404099"/>
          <a:ext cx="5251004" cy="720726"/>
        </a:xfrm>
        <a:prstGeom prst="rect">
          <a:avLst/>
        </a:prstGeom>
      </xdr:spPr>
    </xdr:pic>
    <xdr:clientData/>
  </xdr:twoCellAnchor>
  <xdr:twoCellAnchor editAs="oneCell">
    <xdr:from>
      <xdr:col>2</xdr:col>
      <xdr:colOff>247650</xdr:colOff>
      <xdr:row>2</xdr:row>
      <xdr:rowOff>133350</xdr:rowOff>
    </xdr:from>
    <xdr:to>
      <xdr:col>20</xdr:col>
      <xdr:colOff>180975</xdr:colOff>
      <xdr:row>22</xdr:row>
      <xdr:rowOff>165020</xdr:rowOff>
    </xdr:to>
    <xdr:pic>
      <xdr:nvPicPr>
        <xdr:cNvPr id="7" name="Picture 6">
          <a:extLst>
            <a:ext uri="{FF2B5EF4-FFF2-40B4-BE49-F238E27FC236}">
              <a16:creationId xmlns:a16="http://schemas.microsoft.com/office/drawing/2014/main" id="{62DBD1FA-BF16-43BD-A980-A1DAEE230152}"/>
            </a:ext>
          </a:extLst>
        </xdr:cNvPr>
        <xdr:cNvPicPr>
          <a:picLocks noChangeAspect="1"/>
        </xdr:cNvPicPr>
      </xdr:nvPicPr>
      <xdr:blipFill>
        <a:blip xmlns:r="http://schemas.openxmlformats.org/officeDocument/2006/relationships" r:embed="rId5"/>
        <a:stretch>
          <a:fillRect/>
        </a:stretch>
      </xdr:blipFill>
      <xdr:spPr>
        <a:xfrm>
          <a:off x="1466850" y="514350"/>
          <a:ext cx="10906125" cy="59371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92"/>
  <sheetViews>
    <sheetView tabSelected="1" zoomScaleNormal="100" zoomScalePageLayoutView="110" workbookViewId="0">
      <pane ySplit="1" topLeftCell="A2" activePane="bottomLeft" state="frozen"/>
      <selection activeCell="B1" sqref="B1"/>
      <selection pane="bottomLeft" activeCell="M7" sqref="M7"/>
    </sheetView>
  </sheetViews>
  <sheetFormatPr defaultColWidth="8.85546875" defaultRowHeight="15"/>
  <cols>
    <col min="1" max="1" width="9.140625" style="28" customWidth="1"/>
    <col min="2" max="2" width="4.85546875" style="31" customWidth="1"/>
    <col min="3" max="3" width="13.85546875" style="31" customWidth="1"/>
    <col min="4" max="4" width="2.42578125" style="2" customWidth="1"/>
    <col min="5" max="5" width="11.28515625" style="39" customWidth="1"/>
    <col min="6" max="6" width="28.42578125" style="40" customWidth="1"/>
    <col min="7" max="7" width="22.28515625" style="40" customWidth="1"/>
    <col min="8" max="8" width="45.7109375" style="40" customWidth="1"/>
    <col min="9" max="9" width="34" style="40" customWidth="1"/>
    <col min="10" max="11" width="6.28515625" style="41" customWidth="1"/>
    <col min="12" max="12" width="11.85546875" style="41" customWidth="1"/>
    <col min="13" max="13" width="10.7109375" style="41" customWidth="1"/>
    <col min="14" max="14" width="34.28515625" style="40" customWidth="1"/>
    <col min="15" max="15" width="2.42578125" style="2" customWidth="1"/>
    <col min="16" max="16" width="44.140625" style="2" customWidth="1"/>
    <col min="17" max="17" width="22.28515625" style="2" customWidth="1"/>
    <col min="18" max="18" width="19.42578125" style="2" customWidth="1"/>
    <col min="19" max="19" width="10.85546875" style="1" customWidth="1"/>
    <col min="20" max="20" width="18" style="1" bestFit="1" customWidth="1"/>
    <col min="21" max="21" width="32.140625" style="3" customWidth="1"/>
    <col min="22" max="16384" width="8.85546875" style="2"/>
  </cols>
  <sheetData>
    <row r="1" spans="1:21" ht="36" customHeight="1">
      <c r="A1" s="27" t="s">
        <v>0</v>
      </c>
      <c r="B1" s="35" t="s">
        <v>1</v>
      </c>
      <c r="C1" s="27" t="s">
        <v>2</v>
      </c>
      <c r="D1" s="20"/>
      <c r="E1" s="59" t="s">
        <v>3</v>
      </c>
      <c r="F1" s="60" t="s">
        <v>4</v>
      </c>
      <c r="G1" s="60" t="s">
        <v>5</v>
      </c>
      <c r="H1" s="60" t="s">
        <v>6</v>
      </c>
      <c r="I1" s="60" t="s">
        <v>7</v>
      </c>
      <c r="J1" s="61" t="s">
        <v>8</v>
      </c>
      <c r="K1" s="61" t="s">
        <v>9</v>
      </c>
      <c r="L1" s="61" t="s">
        <v>10</v>
      </c>
      <c r="M1" s="61" t="s">
        <v>11</v>
      </c>
      <c r="N1" s="60" t="s">
        <v>12</v>
      </c>
      <c r="O1" s="20"/>
      <c r="P1" s="25" t="s">
        <v>13</v>
      </c>
      <c r="Q1" s="5" t="s">
        <v>14</v>
      </c>
      <c r="R1" s="5" t="s">
        <v>15</v>
      </c>
      <c r="S1" s="6" t="s">
        <v>16</v>
      </c>
      <c r="T1" s="6" t="s">
        <v>17</v>
      </c>
      <c r="U1" s="5" t="s">
        <v>18</v>
      </c>
    </row>
    <row r="2" spans="1:21" ht="45" customHeight="1">
      <c r="A2" s="34"/>
      <c r="D2" s="26"/>
      <c r="E2" s="152" t="s">
        <v>111</v>
      </c>
      <c r="F2" s="152"/>
      <c r="G2" s="152"/>
      <c r="H2" s="152"/>
      <c r="I2" s="152"/>
      <c r="J2" s="152"/>
      <c r="K2" s="152"/>
      <c r="L2" s="152"/>
      <c r="M2" s="152"/>
      <c r="N2" s="152"/>
      <c r="O2" s="21"/>
      <c r="P2" s="42" t="s">
        <v>221</v>
      </c>
    </row>
    <row r="3" spans="1:21" s="58" customFormat="1" ht="18.75" customHeight="1">
      <c r="A3" s="130"/>
      <c r="B3" s="131"/>
      <c r="C3" s="131"/>
      <c r="D3" s="132"/>
      <c r="E3" s="133"/>
      <c r="F3" s="136"/>
      <c r="G3" s="136"/>
      <c r="H3" s="136"/>
      <c r="I3" s="136"/>
      <c r="J3" s="137"/>
      <c r="K3" s="137"/>
      <c r="L3" s="137"/>
      <c r="M3" s="137"/>
      <c r="N3" s="136"/>
      <c r="O3" s="132"/>
      <c r="P3" s="132"/>
      <c r="Q3" s="132"/>
      <c r="R3" s="132"/>
      <c r="S3" s="139"/>
      <c r="T3" s="139"/>
      <c r="U3" s="132"/>
    </row>
    <row r="4" spans="1:21" ht="30" customHeight="1">
      <c r="A4" s="30"/>
      <c r="B4" s="32"/>
      <c r="C4" s="32"/>
      <c r="D4" s="22"/>
      <c r="E4" s="156" t="s">
        <v>19</v>
      </c>
      <c r="F4" s="156"/>
      <c r="G4" s="156"/>
      <c r="H4" s="156"/>
      <c r="I4" s="156"/>
      <c r="J4" s="156"/>
      <c r="K4" s="156"/>
      <c r="L4" s="156"/>
      <c r="M4" s="156"/>
      <c r="N4" s="156"/>
      <c r="O4" s="22"/>
      <c r="P4" s="3"/>
      <c r="Q4" s="3"/>
      <c r="R4" s="3"/>
      <c r="S4" s="13"/>
      <c r="T4" s="4"/>
    </row>
    <row r="5" spans="1:21" ht="42" customHeight="1">
      <c r="A5" s="30" t="s">
        <v>20</v>
      </c>
      <c r="B5" s="32" t="s">
        <v>21</v>
      </c>
      <c r="C5" s="32" t="s">
        <v>22</v>
      </c>
      <c r="D5" s="22"/>
      <c r="E5" s="62" t="s">
        <v>224</v>
      </c>
      <c r="F5" s="63" t="s">
        <v>23</v>
      </c>
      <c r="G5" s="63"/>
      <c r="H5" s="64" t="s">
        <v>24</v>
      </c>
      <c r="I5" s="65"/>
      <c r="J5" s="66">
        <v>50</v>
      </c>
      <c r="K5" s="66">
        <v>0</v>
      </c>
      <c r="L5" s="66"/>
      <c r="M5" s="66"/>
      <c r="N5" s="67"/>
      <c r="O5" s="22"/>
      <c r="P5" s="3"/>
      <c r="Q5" s="3" t="s">
        <v>26</v>
      </c>
      <c r="R5" s="3" t="s">
        <v>27</v>
      </c>
      <c r="S5" s="13">
        <v>5</v>
      </c>
      <c r="T5" s="12" t="s">
        <v>28</v>
      </c>
      <c r="U5" s="3" t="s">
        <v>219</v>
      </c>
    </row>
    <row r="6" spans="1:21" ht="42" customHeight="1">
      <c r="A6" s="30" t="s">
        <v>20</v>
      </c>
      <c r="B6" s="32">
        <v>2</v>
      </c>
      <c r="C6" s="32" t="s">
        <v>22</v>
      </c>
      <c r="D6" s="22"/>
      <c r="E6" s="62" t="s">
        <v>225</v>
      </c>
      <c r="F6" s="63" t="s">
        <v>29</v>
      </c>
      <c r="G6" s="63"/>
      <c r="H6" s="64" t="s">
        <v>30</v>
      </c>
      <c r="I6" s="65"/>
      <c r="J6" s="66">
        <v>50</v>
      </c>
      <c r="K6" s="66">
        <v>0</v>
      </c>
      <c r="L6" s="66"/>
      <c r="M6" s="66"/>
      <c r="N6" s="67"/>
      <c r="O6" s="22"/>
      <c r="P6" s="3"/>
      <c r="Q6" s="3" t="s">
        <v>26</v>
      </c>
      <c r="R6" s="3" t="s">
        <v>27</v>
      </c>
      <c r="S6" s="13">
        <v>5</v>
      </c>
      <c r="T6" s="12" t="s">
        <v>28</v>
      </c>
    </row>
    <row r="7" spans="1:21" ht="42">
      <c r="A7" s="30" t="s">
        <v>20</v>
      </c>
      <c r="B7" s="32" t="s">
        <v>21</v>
      </c>
      <c r="C7" s="32" t="s">
        <v>22</v>
      </c>
      <c r="D7" s="22"/>
      <c r="E7" s="62" t="s">
        <v>226</v>
      </c>
      <c r="F7" s="63" t="s">
        <v>31</v>
      </c>
      <c r="G7" s="63"/>
      <c r="H7" s="64" t="s">
        <v>24</v>
      </c>
      <c r="I7" s="65"/>
      <c r="J7" s="66">
        <v>100</v>
      </c>
      <c r="K7" s="66">
        <v>0</v>
      </c>
      <c r="L7" s="66"/>
      <c r="M7" s="66"/>
      <c r="N7" s="67"/>
      <c r="O7" s="22"/>
      <c r="P7" s="3"/>
      <c r="Q7" s="3" t="s">
        <v>26</v>
      </c>
      <c r="R7" s="3" t="s">
        <v>27</v>
      </c>
      <c r="S7" s="13">
        <v>5</v>
      </c>
      <c r="T7" s="12" t="s">
        <v>28</v>
      </c>
      <c r="U7" s="3" t="s">
        <v>220</v>
      </c>
    </row>
    <row r="8" spans="1:21" ht="42">
      <c r="A8" s="30" t="s">
        <v>20</v>
      </c>
      <c r="B8" s="32">
        <v>2</v>
      </c>
      <c r="C8" s="32" t="s">
        <v>22</v>
      </c>
      <c r="D8" s="22"/>
      <c r="E8" s="62" t="s">
        <v>227</v>
      </c>
      <c r="F8" s="63" t="s">
        <v>32</v>
      </c>
      <c r="G8" s="63"/>
      <c r="H8" s="64" t="s">
        <v>30</v>
      </c>
      <c r="I8" s="65"/>
      <c r="J8" s="66">
        <v>100</v>
      </c>
      <c r="K8" s="66">
        <v>0</v>
      </c>
      <c r="L8" s="66"/>
      <c r="M8" s="66"/>
      <c r="N8" s="67"/>
      <c r="O8" s="22"/>
      <c r="P8" s="3"/>
      <c r="Q8" s="3" t="s">
        <v>26</v>
      </c>
      <c r="R8" s="3" t="s">
        <v>27</v>
      </c>
      <c r="S8" s="13">
        <v>5</v>
      </c>
      <c r="T8" s="12" t="s">
        <v>28</v>
      </c>
    </row>
    <row r="9" spans="1:21" s="17" customFormat="1" ht="42.95" customHeight="1">
      <c r="A9" s="29" t="s">
        <v>33</v>
      </c>
      <c r="B9" s="36"/>
      <c r="C9" s="33" t="s">
        <v>34</v>
      </c>
      <c r="D9" s="24"/>
      <c r="E9" s="68"/>
      <c r="F9" s="63" t="s">
        <v>19</v>
      </c>
      <c r="G9" s="153" t="s">
        <v>35</v>
      </c>
      <c r="H9" s="153"/>
      <c r="I9" s="153"/>
      <c r="J9" s="69">
        <v>300</v>
      </c>
      <c r="K9" s="149"/>
      <c r="L9" s="149"/>
      <c r="M9" s="149"/>
      <c r="N9" s="149"/>
      <c r="O9" s="24"/>
      <c r="P9" s="19"/>
      <c r="Q9" s="10"/>
      <c r="R9" s="10"/>
      <c r="S9" s="18"/>
      <c r="T9" s="11"/>
      <c r="U9" s="10"/>
    </row>
    <row r="10" spans="1:21" s="9" customFormat="1" ht="18.75" customHeight="1">
      <c r="A10" s="130"/>
      <c r="B10" s="131"/>
      <c r="C10" s="131"/>
      <c r="D10" s="132"/>
      <c r="E10" s="133"/>
      <c r="F10" s="134"/>
      <c r="G10" s="134"/>
      <c r="H10" s="135"/>
      <c r="I10" s="136"/>
      <c r="J10" s="137"/>
      <c r="K10" s="137"/>
      <c r="L10" s="137"/>
      <c r="M10" s="137"/>
      <c r="N10" s="136"/>
      <c r="O10" s="132"/>
      <c r="P10" s="132"/>
      <c r="Q10" s="7"/>
      <c r="R10" s="7"/>
      <c r="S10" s="14"/>
      <c r="T10" s="8"/>
      <c r="U10" s="7"/>
    </row>
    <row r="11" spans="1:21" ht="30" customHeight="1">
      <c r="A11" s="30"/>
      <c r="B11" s="32"/>
      <c r="C11" s="32"/>
      <c r="D11" s="22"/>
      <c r="E11" s="154" t="s">
        <v>36</v>
      </c>
      <c r="F11" s="155"/>
      <c r="G11" s="155"/>
      <c r="H11" s="155"/>
      <c r="I11" s="155"/>
      <c r="J11" s="155"/>
      <c r="K11" s="155"/>
      <c r="L11" s="155"/>
      <c r="M11" s="155"/>
      <c r="N11" s="155"/>
      <c r="O11" s="22"/>
      <c r="P11" s="3"/>
      <c r="Q11" s="3"/>
      <c r="R11" s="3"/>
      <c r="S11" s="13"/>
      <c r="T11" s="4"/>
    </row>
    <row r="12" spans="1:21" ht="42">
      <c r="A12" s="30" t="s">
        <v>37</v>
      </c>
      <c r="B12" s="32" t="s">
        <v>21</v>
      </c>
      <c r="C12" s="32" t="s">
        <v>38</v>
      </c>
      <c r="D12" s="22"/>
      <c r="E12" s="62"/>
      <c r="F12" s="63" t="s">
        <v>39</v>
      </c>
      <c r="G12" s="63"/>
      <c r="H12" s="64" t="s">
        <v>25</v>
      </c>
      <c r="I12" s="65"/>
      <c r="J12" s="66">
        <v>0</v>
      </c>
      <c r="K12" s="66">
        <v>0</v>
      </c>
      <c r="L12" s="66"/>
      <c r="M12" s="66"/>
      <c r="N12" s="67"/>
      <c r="O12" s="22"/>
      <c r="P12" s="3"/>
      <c r="Q12" s="3" t="s">
        <v>38</v>
      </c>
      <c r="R12" s="3" t="s">
        <v>38</v>
      </c>
      <c r="S12" s="13">
        <v>5</v>
      </c>
      <c r="T12" s="12" t="s">
        <v>40</v>
      </c>
      <c r="U12" s="3" t="s">
        <v>218</v>
      </c>
    </row>
    <row r="13" spans="1:21" ht="77.25" customHeight="1">
      <c r="A13" s="30" t="s">
        <v>37</v>
      </c>
      <c r="B13" s="32" t="s">
        <v>21</v>
      </c>
      <c r="C13" s="32" t="s">
        <v>22</v>
      </c>
      <c r="D13" s="22"/>
      <c r="E13" s="62"/>
      <c r="F13" s="63" t="s">
        <v>234</v>
      </c>
      <c r="G13" s="63"/>
      <c r="H13" s="64" t="s">
        <v>30</v>
      </c>
      <c r="I13" s="65"/>
      <c r="J13" s="66">
        <v>50</v>
      </c>
      <c r="K13" s="66">
        <v>0</v>
      </c>
      <c r="L13" s="66"/>
      <c r="M13" s="66"/>
      <c r="N13" s="67" t="s">
        <v>235</v>
      </c>
      <c r="O13" s="22"/>
      <c r="P13" s="10" t="s">
        <v>233</v>
      </c>
      <c r="Q13" s="3" t="s">
        <v>26</v>
      </c>
      <c r="R13" s="3" t="s">
        <v>27</v>
      </c>
      <c r="S13" s="13">
        <v>5</v>
      </c>
      <c r="T13" s="12" t="s">
        <v>28</v>
      </c>
      <c r="U13" s="3" t="s">
        <v>41</v>
      </c>
    </row>
    <row r="14" spans="1:21" s="17" customFormat="1" ht="42.95" customHeight="1">
      <c r="A14" s="29" t="s">
        <v>33</v>
      </c>
      <c r="B14" s="36"/>
      <c r="C14" s="33" t="s">
        <v>34</v>
      </c>
      <c r="D14" s="24"/>
      <c r="E14" s="68"/>
      <c r="F14" s="63" t="s">
        <v>36</v>
      </c>
      <c r="G14" s="153" t="s">
        <v>35</v>
      </c>
      <c r="H14" s="153"/>
      <c r="I14" s="153"/>
      <c r="J14" s="69">
        <v>50</v>
      </c>
      <c r="K14" s="149"/>
      <c r="L14" s="149"/>
      <c r="M14" s="149"/>
      <c r="N14" s="149"/>
      <c r="O14" s="24"/>
      <c r="P14" s="19"/>
      <c r="Q14" s="10"/>
      <c r="R14" s="10"/>
      <c r="S14" s="18"/>
      <c r="T14" s="11"/>
      <c r="U14" s="10"/>
    </row>
    <row r="15" spans="1:21" s="9" customFormat="1" ht="18.75" customHeight="1">
      <c r="A15" s="130"/>
      <c r="B15" s="131"/>
      <c r="C15" s="131"/>
      <c r="D15" s="132"/>
      <c r="E15" s="133"/>
      <c r="F15" s="134"/>
      <c r="G15" s="134"/>
      <c r="H15" s="135"/>
      <c r="I15" s="136"/>
      <c r="J15" s="137"/>
      <c r="K15" s="137"/>
      <c r="L15" s="137"/>
      <c r="M15" s="137"/>
      <c r="N15" s="136"/>
      <c r="O15" s="132"/>
      <c r="P15" s="132"/>
      <c r="Q15" s="7"/>
      <c r="R15" s="7"/>
      <c r="S15" s="14"/>
      <c r="T15" s="8"/>
      <c r="U15" s="7"/>
    </row>
    <row r="16" spans="1:21" ht="30" customHeight="1">
      <c r="A16" s="30"/>
      <c r="B16" s="32"/>
      <c r="C16" s="32"/>
      <c r="D16" s="22"/>
      <c r="E16" s="154" t="s">
        <v>42</v>
      </c>
      <c r="F16" s="155"/>
      <c r="G16" s="155"/>
      <c r="H16" s="155"/>
      <c r="I16" s="155"/>
      <c r="J16" s="155"/>
      <c r="K16" s="155"/>
      <c r="L16" s="155"/>
      <c r="M16" s="155"/>
      <c r="N16" s="155"/>
      <c r="O16" s="22"/>
      <c r="P16" s="3"/>
      <c r="Q16" s="3"/>
      <c r="R16" s="3"/>
      <c r="S16" s="13"/>
      <c r="T16" s="4"/>
    </row>
    <row r="17" spans="1:21" ht="42">
      <c r="A17" s="30" t="s">
        <v>43</v>
      </c>
      <c r="B17" s="33" t="s">
        <v>34</v>
      </c>
      <c r="C17" s="33" t="s">
        <v>44</v>
      </c>
      <c r="D17" s="22"/>
      <c r="E17" s="62"/>
      <c r="F17" s="63" t="s">
        <v>42</v>
      </c>
      <c r="G17" s="63"/>
      <c r="H17" s="64" t="s">
        <v>45</v>
      </c>
      <c r="I17" s="65"/>
      <c r="J17" s="66">
        <v>50</v>
      </c>
      <c r="K17" s="66">
        <v>0</v>
      </c>
      <c r="L17" s="66"/>
      <c r="M17" s="66"/>
      <c r="N17" s="67"/>
      <c r="O17" s="22"/>
      <c r="P17" s="3"/>
      <c r="Q17" s="3" t="s">
        <v>26</v>
      </c>
      <c r="R17" s="3" t="s">
        <v>27</v>
      </c>
      <c r="S17" s="13">
        <v>4</v>
      </c>
      <c r="T17" s="12" t="s">
        <v>28</v>
      </c>
    </row>
    <row r="18" spans="1:21" s="17" customFormat="1" ht="42.95" customHeight="1">
      <c r="A18" s="29" t="s">
        <v>33</v>
      </c>
      <c r="B18" s="36"/>
      <c r="C18" s="33" t="s">
        <v>34</v>
      </c>
      <c r="D18" s="24"/>
      <c r="E18" s="68"/>
      <c r="F18" s="63" t="s">
        <v>42</v>
      </c>
      <c r="G18" s="153" t="s">
        <v>35</v>
      </c>
      <c r="H18" s="153"/>
      <c r="I18" s="153"/>
      <c r="J18" s="69">
        <v>50</v>
      </c>
      <c r="K18" s="149"/>
      <c r="L18" s="149"/>
      <c r="M18" s="149"/>
      <c r="N18" s="149"/>
      <c r="O18" s="24"/>
      <c r="P18" s="19"/>
      <c r="Q18" s="10"/>
      <c r="R18" s="10"/>
      <c r="S18" s="18"/>
      <c r="T18" s="11"/>
      <c r="U18" s="10"/>
    </row>
    <row r="19" spans="1:21" s="58" customFormat="1" ht="18.75" customHeight="1">
      <c r="A19" s="130"/>
      <c r="B19" s="131"/>
      <c r="C19" s="131"/>
      <c r="D19" s="132"/>
      <c r="E19" s="133"/>
      <c r="F19" s="134"/>
      <c r="G19" s="134"/>
      <c r="H19" s="135"/>
      <c r="I19" s="136"/>
      <c r="J19" s="137"/>
      <c r="K19" s="137"/>
      <c r="L19" s="137"/>
      <c r="M19" s="137"/>
      <c r="N19" s="136"/>
      <c r="O19" s="132"/>
      <c r="P19" s="132"/>
      <c r="Q19" s="132"/>
      <c r="R19" s="132"/>
      <c r="S19" s="138"/>
      <c r="T19" s="139"/>
      <c r="U19" s="132"/>
    </row>
    <row r="20" spans="1:21" ht="30" customHeight="1">
      <c r="A20" s="30"/>
      <c r="B20" s="32"/>
      <c r="C20" s="32"/>
      <c r="D20" s="22"/>
      <c r="E20" s="154" t="s">
        <v>222</v>
      </c>
      <c r="F20" s="155"/>
      <c r="G20" s="155"/>
      <c r="H20" s="155"/>
      <c r="I20" s="155"/>
      <c r="J20" s="155"/>
      <c r="K20" s="155"/>
      <c r="L20" s="155"/>
      <c r="M20" s="155"/>
      <c r="N20" s="155"/>
      <c r="O20" s="22"/>
      <c r="P20" s="3"/>
      <c r="Q20" s="3"/>
      <c r="R20" s="3"/>
      <c r="S20" s="13"/>
      <c r="T20" s="4"/>
    </row>
    <row r="21" spans="1:21" s="17" customFormat="1" ht="60">
      <c r="A21" s="29" t="s">
        <v>33</v>
      </c>
      <c r="B21" s="33"/>
      <c r="C21" s="33" t="s">
        <v>34</v>
      </c>
      <c r="D21" s="24"/>
      <c r="E21" s="70" t="s">
        <v>114</v>
      </c>
      <c r="F21" s="63" t="s">
        <v>112</v>
      </c>
      <c r="G21" s="71" t="s">
        <v>46</v>
      </c>
      <c r="H21" s="72" t="s">
        <v>47</v>
      </c>
      <c r="I21" s="73" t="s">
        <v>228</v>
      </c>
      <c r="J21" s="74">
        <v>400</v>
      </c>
      <c r="K21" s="74">
        <v>0</v>
      </c>
      <c r="L21" s="74">
        <v>16</v>
      </c>
      <c r="M21" s="74">
        <f>J21/L21</f>
        <v>25</v>
      </c>
      <c r="N21" s="75"/>
      <c r="O21" s="24"/>
      <c r="P21" s="51"/>
      <c r="Q21" s="10"/>
      <c r="R21" s="10"/>
      <c r="S21" s="18"/>
      <c r="T21" s="11"/>
      <c r="U21" s="10"/>
    </row>
    <row r="22" spans="1:21" ht="47.25">
      <c r="A22" s="29" t="s">
        <v>33</v>
      </c>
      <c r="B22" s="33"/>
      <c r="C22" s="33" t="s">
        <v>34</v>
      </c>
      <c r="D22" s="23"/>
      <c r="E22" s="70" t="s">
        <v>115</v>
      </c>
      <c r="F22" s="63" t="s">
        <v>112</v>
      </c>
      <c r="G22" s="71" t="s">
        <v>46</v>
      </c>
      <c r="H22" s="72" t="s">
        <v>48</v>
      </c>
      <c r="I22" s="73" t="s">
        <v>174</v>
      </c>
      <c r="J22" s="76">
        <v>-400</v>
      </c>
      <c r="K22" s="76">
        <v>0</v>
      </c>
      <c r="L22" s="76">
        <v>2</v>
      </c>
      <c r="M22" s="76">
        <v>-200</v>
      </c>
      <c r="N22" s="77" t="s">
        <v>49</v>
      </c>
      <c r="O22" s="23"/>
      <c r="P22" s="45"/>
      <c r="Q22" s="10"/>
      <c r="R22" s="10"/>
      <c r="S22" s="18"/>
      <c r="T22" s="11"/>
    </row>
    <row r="23" spans="1:21" s="17" customFormat="1" ht="46.5" customHeight="1">
      <c r="A23" s="29" t="s">
        <v>33</v>
      </c>
      <c r="B23" s="36"/>
      <c r="C23" s="33" t="s">
        <v>34</v>
      </c>
      <c r="D23" s="24"/>
      <c r="E23" s="68"/>
      <c r="F23" s="63" t="s">
        <v>112</v>
      </c>
      <c r="G23" s="153" t="s">
        <v>35</v>
      </c>
      <c r="H23" s="153"/>
      <c r="I23" s="153"/>
      <c r="J23" s="69">
        <v>400</v>
      </c>
      <c r="K23" s="149"/>
      <c r="L23" s="149"/>
      <c r="M23" s="149"/>
      <c r="N23" s="149"/>
      <c r="O23" s="24"/>
      <c r="P23" s="52"/>
      <c r="Q23" s="10"/>
      <c r="R23" s="10"/>
      <c r="S23" s="18"/>
      <c r="T23" s="11"/>
      <c r="U23" s="10"/>
    </row>
    <row r="24" spans="1:21" s="17" customFormat="1" ht="27" customHeight="1" thickBot="1">
      <c r="A24" s="37"/>
      <c r="B24" s="37"/>
      <c r="C24" s="37"/>
      <c r="D24" s="24"/>
      <c r="E24" s="151" t="s">
        <v>50</v>
      </c>
      <c r="F24" s="151"/>
      <c r="G24" s="151"/>
      <c r="H24" s="151"/>
      <c r="I24" s="151"/>
      <c r="J24" s="151"/>
      <c r="K24" s="151"/>
      <c r="L24" s="151"/>
      <c r="M24" s="151"/>
      <c r="N24" s="151"/>
      <c r="O24" s="24"/>
      <c r="P24" s="51"/>
      <c r="Q24" s="10"/>
      <c r="R24" s="10"/>
      <c r="S24" s="18"/>
      <c r="T24" s="11"/>
      <c r="U24" s="10"/>
    </row>
    <row r="25" spans="1:21" s="17" customFormat="1" ht="90">
      <c r="A25" s="37"/>
      <c r="B25" s="37"/>
      <c r="C25" s="37"/>
      <c r="D25" s="24"/>
      <c r="E25" s="124"/>
      <c r="F25" s="108"/>
      <c r="G25" s="108"/>
      <c r="H25" s="108" t="s">
        <v>51</v>
      </c>
      <c r="I25" s="127" t="s">
        <v>223</v>
      </c>
      <c r="J25" s="108">
        <v>15</v>
      </c>
      <c r="K25" s="108"/>
      <c r="L25" s="108"/>
      <c r="M25" s="108"/>
      <c r="N25" s="128"/>
      <c r="O25" s="24"/>
      <c r="P25" s="51" t="s">
        <v>52</v>
      </c>
      <c r="Q25" s="10"/>
      <c r="R25" s="10"/>
      <c r="S25" s="18"/>
      <c r="T25" s="11"/>
      <c r="U25" s="10"/>
    </row>
    <row r="26" spans="1:21" s="17" customFormat="1" ht="165.75" customHeight="1">
      <c r="A26" s="29" t="s">
        <v>33</v>
      </c>
      <c r="B26" s="33"/>
      <c r="C26" s="33" t="s">
        <v>34</v>
      </c>
      <c r="D26" s="23"/>
      <c r="E26" s="110" t="s">
        <v>122</v>
      </c>
      <c r="F26" s="63" t="s">
        <v>112</v>
      </c>
      <c r="G26" s="78" t="s">
        <v>176</v>
      </c>
      <c r="H26" s="79" t="s">
        <v>53</v>
      </c>
      <c r="I26" s="145" t="s">
        <v>190</v>
      </c>
      <c r="J26" s="145"/>
      <c r="K26" s="145"/>
      <c r="L26" s="145"/>
      <c r="M26" s="145"/>
      <c r="N26" s="125"/>
      <c r="O26" s="23"/>
      <c r="P26" s="50"/>
      <c r="Q26" s="10"/>
      <c r="R26" s="10"/>
      <c r="S26" s="18"/>
      <c r="T26" s="11"/>
      <c r="U26" s="10"/>
    </row>
    <row r="27" spans="1:21" s="17" customFormat="1" ht="249" customHeight="1">
      <c r="A27" s="29" t="s">
        <v>33</v>
      </c>
      <c r="B27" s="33"/>
      <c r="C27" s="33" t="s">
        <v>34</v>
      </c>
      <c r="D27" s="23"/>
      <c r="E27" s="110" t="s">
        <v>123</v>
      </c>
      <c r="F27" s="63" t="s">
        <v>112</v>
      </c>
      <c r="G27" s="78" t="s">
        <v>176</v>
      </c>
      <c r="H27" s="79" t="s">
        <v>54</v>
      </c>
      <c r="I27" s="147" t="s">
        <v>208</v>
      </c>
      <c r="J27" s="147"/>
      <c r="K27" s="147"/>
      <c r="L27" s="147"/>
      <c r="M27" s="147"/>
      <c r="N27" s="111" t="s">
        <v>55</v>
      </c>
      <c r="O27" s="23"/>
      <c r="P27" s="44" t="s">
        <v>117</v>
      </c>
      <c r="Q27" s="10"/>
      <c r="R27" s="10"/>
      <c r="S27" s="18"/>
      <c r="T27" s="11"/>
      <c r="U27" s="10"/>
    </row>
    <row r="28" spans="1:21" s="17" customFormat="1" ht="45" customHeight="1">
      <c r="A28" s="29" t="s">
        <v>33</v>
      </c>
      <c r="B28" s="33"/>
      <c r="C28" s="33" t="s">
        <v>34</v>
      </c>
      <c r="D28" s="23"/>
      <c r="E28" s="110" t="s">
        <v>127</v>
      </c>
      <c r="F28" s="63" t="s">
        <v>112</v>
      </c>
      <c r="G28" s="78" t="s">
        <v>176</v>
      </c>
      <c r="H28" s="79" t="s">
        <v>56</v>
      </c>
      <c r="I28" s="145" t="s">
        <v>110</v>
      </c>
      <c r="J28" s="145"/>
      <c r="K28" s="145"/>
      <c r="L28" s="145"/>
      <c r="M28" s="145"/>
      <c r="N28" s="111"/>
      <c r="O28" s="23"/>
      <c r="P28" s="44"/>
      <c r="Q28" s="10"/>
      <c r="R28" s="10"/>
      <c r="S28" s="18"/>
      <c r="T28" s="11"/>
      <c r="U28" s="10"/>
    </row>
    <row r="29" spans="1:21" s="17" customFormat="1" ht="56.25" customHeight="1">
      <c r="A29" s="29" t="s">
        <v>33</v>
      </c>
      <c r="B29" s="33"/>
      <c r="C29" s="33" t="s">
        <v>34</v>
      </c>
      <c r="D29" s="23"/>
      <c r="E29" s="110" t="s">
        <v>124</v>
      </c>
      <c r="F29" s="63" t="s">
        <v>112</v>
      </c>
      <c r="G29" s="78" t="s">
        <v>176</v>
      </c>
      <c r="H29" s="79" t="s">
        <v>57</v>
      </c>
      <c r="I29" s="145" t="s">
        <v>58</v>
      </c>
      <c r="J29" s="145"/>
      <c r="K29" s="145"/>
      <c r="L29" s="145"/>
      <c r="M29" s="145"/>
      <c r="N29" s="125"/>
      <c r="O29" s="23"/>
      <c r="P29" s="44" t="s">
        <v>59</v>
      </c>
      <c r="Q29" s="10"/>
      <c r="R29" s="10"/>
      <c r="S29" s="18"/>
      <c r="T29" s="11"/>
      <c r="U29" s="10"/>
    </row>
    <row r="30" spans="1:21" s="17" customFormat="1" ht="180" customHeight="1">
      <c r="A30" s="29" t="s">
        <v>33</v>
      </c>
      <c r="B30" s="33"/>
      <c r="C30" s="33" t="s">
        <v>34</v>
      </c>
      <c r="D30" s="23"/>
      <c r="E30" s="110" t="s">
        <v>125</v>
      </c>
      <c r="F30" s="63" t="s">
        <v>112</v>
      </c>
      <c r="G30" s="78" t="s">
        <v>176</v>
      </c>
      <c r="H30" s="79" t="s">
        <v>60</v>
      </c>
      <c r="I30" s="147" t="s">
        <v>175</v>
      </c>
      <c r="J30" s="147"/>
      <c r="K30" s="147"/>
      <c r="L30" s="147"/>
      <c r="M30" s="147"/>
      <c r="N30" s="111" t="s">
        <v>61</v>
      </c>
      <c r="O30" s="23"/>
      <c r="P30" s="46"/>
      <c r="Q30" s="10"/>
      <c r="R30" s="10"/>
      <c r="S30" s="18"/>
      <c r="T30" s="11"/>
      <c r="U30" s="10"/>
    </row>
    <row r="31" spans="1:21" s="17" customFormat="1" ht="66" customHeight="1">
      <c r="A31" s="29" t="s">
        <v>33</v>
      </c>
      <c r="B31" s="33"/>
      <c r="C31" s="33" t="s">
        <v>34</v>
      </c>
      <c r="D31" s="23"/>
      <c r="E31" s="110" t="s">
        <v>126</v>
      </c>
      <c r="F31" s="63" t="s">
        <v>112</v>
      </c>
      <c r="G31" s="78" t="s">
        <v>176</v>
      </c>
      <c r="H31" s="79" t="s">
        <v>62</v>
      </c>
      <c r="I31" s="145" t="s">
        <v>63</v>
      </c>
      <c r="J31" s="145"/>
      <c r="K31" s="145"/>
      <c r="L31" s="145"/>
      <c r="M31" s="145"/>
      <c r="N31" s="111" t="s">
        <v>64</v>
      </c>
      <c r="O31" s="23"/>
      <c r="P31" s="10"/>
      <c r="Q31" s="10"/>
      <c r="R31" s="10"/>
      <c r="S31" s="18"/>
      <c r="T31" s="11"/>
      <c r="U31" s="10"/>
    </row>
    <row r="32" spans="1:21" s="17" customFormat="1" ht="122.25" customHeight="1">
      <c r="A32" s="29" t="s">
        <v>33</v>
      </c>
      <c r="B32" s="33"/>
      <c r="C32" s="33" t="s">
        <v>34</v>
      </c>
      <c r="D32" s="23"/>
      <c r="E32" s="110" t="s">
        <v>210</v>
      </c>
      <c r="F32" s="63" t="s">
        <v>112</v>
      </c>
      <c r="G32" s="78" t="s">
        <v>176</v>
      </c>
      <c r="H32" s="79" t="s">
        <v>118</v>
      </c>
      <c r="I32" s="145" t="s">
        <v>191</v>
      </c>
      <c r="J32" s="145"/>
      <c r="K32" s="145"/>
      <c r="L32" s="145"/>
      <c r="M32" s="145"/>
      <c r="N32" s="111"/>
      <c r="O32" s="23"/>
      <c r="P32" s="10"/>
      <c r="Q32" s="10"/>
      <c r="R32" s="10"/>
      <c r="S32" s="18"/>
      <c r="T32" s="11"/>
      <c r="U32" s="10"/>
    </row>
    <row r="33" spans="1:21" s="17" customFormat="1" ht="45">
      <c r="A33" s="29" t="s">
        <v>33</v>
      </c>
      <c r="B33" s="33"/>
      <c r="C33" s="33" t="s">
        <v>34</v>
      </c>
      <c r="D33" s="23"/>
      <c r="E33" s="110" t="s">
        <v>211</v>
      </c>
      <c r="F33" s="63" t="s">
        <v>112</v>
      </c>
      <c r="G33" s="78" t="s">
        <v>176</v>
      </c>
      <c r="H33" s="79" t="s">
        <v>119</v>
      </c>
      <c r="I33" s="145" t="s">
        <v>120</v>
      </c>
      <c r="J33" s="145"/>
      <c r="K33" s="145"/>
      <c r="L33" s="145"/>
      <c r="M33" s="145"/>
      <c r="N33" s="111" t="s">
        <v>121</v>
      </c>
      <c r="O33" s="23"/>
      <c r="P33" s="10"/>
      <c r="Q33" s="10"/>
      <c r="R33" s="10"/>
      <c r="S33" s="18"/>
      <c r="T33" s="11"/>
      <c r="U33" s="10"/>
    </row>
    <row r="34" spans="1:21" s="17" customFormat="1" ht="111.75" customHeight="1" thickBot="1">
      <c r="A34" s="29"/>
      <c r="B34" s="33"/>
      <c r="C34" s="33"/>
      <c r="D34" s="23"/>
      <c r="E34" s="113" t="s">
        <v>212</v>
      </c>
      <c r="F34" s="114" t="s">
        <v>112</v>
      </c>
      <c r="G34" s="115" t="s">
        <v>176</v>
      </c>
      <c r="H34" s="116" t="s">
        <v>182</v>
      </c>
      <c r="I34" s="146" t="s">
        <v>209</v>
      </c>
      <c r="J34" s="146"/>
      <c r="K34" s="146"/>
      <c r="L34" s="146"/>
      <c r="M34" s="146"/>
      <c r="N34" s="129" t="s">
        <v>217</v>
      </c>
      <c r="O34" s="23"/>
      <c r="P34" s="10"/>
      <c r="Q34" s="10"/>
      <c r="R34" s="10"/>
      <c r="S34" s="18"/>
      <c r="T34" s="11"/>
      <c r="U34" s="10"/>
    </row>
    <row r="35" spans="1:21" s="17" customFormat="1" ht="23.25" customHeight="1" thickBot="1">
      <c r="A35" s="29"/>
      <c r="B35" s="33"/>
      <c r="C35" s="33"/>
      <c r="D35" s="23"/>
      <c r="E35" s="100"/>
      <c r="F35" s="56"/>
      <c r="G35" s="56"/>
      <c r="H35" s="56"/>
      <c r="I35" s="56"/>
      <c r="J35" s="56"/>
      <c r="K35" s="56"/>
      <c r="L35" s="56"/>
      <c r="M35" s="56"/>
      <c r="N35" s="57"/>
      <c r="O35" s="23"/>
      <c r="P35" s="10"/>
      <c r="Q35" s="10"/>
      <c r="R35" s="10"/>
      <c r="S35" s="18"/>
      <c r="T35" s="11"/>
      <c r="U35" s="10"/>
    </row>
    <row r="36" spans="1:21" s="17" customFormat="1" ht="21">
      <c r="A36" s="37"/>
      <c r="B36" s="37"/>
      <c r="C36" s="37"/>
      <c r="D36" s="24"/>
      <c r="E36" s="124"/>
      <c r="F36" s="108"/>
      <c r="G36" s="108"/>
      <c r="H36" s="108" t="s">
        <v>65</v>
      </c>
      <c r="I36" s="108"/>
      <c r="J36" s="108">
        <v>3</v>
      </c>
      <c r="K36" s="108"/>
      <c r="L36" s="108"/>
      <c r="M36" s="108"/>
      <c r="N36" s="109"/>
      <c r="O36" s="24"/>
      <c r="P36" s="15"/>
      <c r="Q36" s="10"/>
      <c r="R36" s="10"/>
      <c r="S36" s="18"/>
      <c r="T36" s="11"/>
      <c r="U36" s="10"/>
    </row>
    <row r="37" spans="1:21" s="17" customFormat="1" ht="90">
      <c r="A37" s="29" t="s">
        <v>33</v>
      </c>
      <c r="B37" s="33"/>
      <c r="C37" s="33" t="s">
        <v>34</v>
      </c>
      <c r="D37" s="23"/>
      <c r="E37" s="110" t="s">
        <v>128</v>
      </c>
      <c r="F37" s="63" t="s">
        <v>112</v>
      </c>
      <c r="G37" s="78" t="s">
        <v>176</v>
      </c>
      <c r="H37" s="79" t="s">
        <v>213</v>
      </c>
      <c r="I37" s="83" t="s">
        <v>214</v>
      </c>
      <c r="J37" s="84">
        <v>1</v>
      </c>
      <c r="K37" s="84">
        <v>0</v>
      </c>
      <c r="L37" s="84">
        <v>1</v>
      </c>
      <c r="M37" s="84">
        <v>1</v>
      </c>
      <c r="N37" s="125"/>
      <c r="O37" s="23"/>
      <c r="P37" s="49" t="s">
        <v>198</v>
      </c>
      <c r="Q37" s="10"/>
      <c r="R37" s="10"/>
      <c r="S37" s="18"/>
      <c r="T37" s="11"/>
      <c r="U37" s="10"/>
    </row>
    <row r="38" spans="1:21" s="17" customFormat="1" ht="75">
      <c r="A38" s="29" t="s">
        <v>33</v>
      </c>
      <c r="B38" s="33"/>
      <c r="C38" s="33" t="s">
        <v>34</v>
      </c>
      <c r="D38" s="23"/>
      <c r="E38" s="110" t="s">
        <v>129</v>
      </c>
      <c r="F38" s="63" t="s">
        <v>112</v>
      </c>
      <c r="G38" s="78" t="s">
        <v>176</v>
      </c>
      <c r="H38" s="79" t="s">
        <v>66</v>
      </c>
      <c r="I38" s="83" t="s">
        <v>215</v>
      </c>
      <c r="J38" s="84">
        <v>1</v>
      </c>
      <c r="K38" s="84">
        <v>0</v>
      </c>
      <c r="L38" s="84">
        <v>1</v>
      </c>
      <c r="M38" s="84">
        <v>1</v>
      </c>
      <c r="N38" s="125"/>
      <c r="O38" s="23"/>
      <c r="P38" s="44"/>
      <c r="Q38" s="10"/>
      <c r="R38" s="10"/>
      <c r="S38" s="18"/>
      <c r="T38" s="11"/>
      <c r="U38" s="10"/>
    </row>
    <row r="39" spans="1:21" s="17" customFormat="1" ht="45.75" thickBot="1">
      <c r="A39" s="29" t="s">
        <v>33</v>
      </c>
      <c r="B39" s="33"/>
      <c r="C39" s="33" t="s">
        <v>34</v>
      </c>
      <c r="D39" s="23"/>
      <c r="E39" s="113" t="s">
        <v>130</v>
      </c>
      <c r="F39" s="114" t="s">
        <v>112</v>
      </c>
      <c r="G39" s="115" t="s">
        <v>176</v>
      </c>
      <c r="H39" s="116" t="s">
        <v>67</v>
      </c>
      <c r="I39" s="126" t="s">
        <v>179</v>
      </c>
      <c r="J39" s="118">
        <v>1</v>
      </c>
      <c r="K39" s="118">
        <v>0</v>
      </c>
      <c r="L39" s="118">
        <v>1</v>
      </c>
      <c r="M39" s="118">
        <v>1</v>
      </c>
      <c r="N39" s="123" t="s">
        <v>116</v>
      </c>
      <c r="O39" s="23"/>
      <c r="P39" s="44"/>
      <c r="Q39" s="10"/>
      <c r="R39" s="10"/>
      <c r="S39" s="18"/>
      <c r="T39" s="11"/>
      <c r="U39" s="10"/>
    </row>
    <row r="40" spans="1:21" s="17" customFormat="1" ht="25.5" customHeight="1" thickBot="1">
      <c r="A40" s="29"/>
      <c r="B40" s="33"/>
      <c r="C40" s="33"/>
      <c r="D40" s="23"/>
      <c r="E40" s="99"/>
      <c r="F40" s="56"/>
      <c r="G40" s="56"/>
      <c r="H40" s="56"/>
      <c r="I40" s="56"/>
      <c r="J40" s="56"/>
      <c r="K40" s="56"/>
      <c r="L40" s="56"/>
      <c r="M40" s="56"/>
      <c r="N40" s="57"/>
      <c r="O40" s="23"/>
      <c r="P40" s="44"/>
      <c r="Q40" s="10"/>
      <c r="R40" s="10"/>
      <c r="S40" s="18"/>
      <c r="T40" s="11"/>
      <c r="U40" s="10"/>
    </row>
    <row r="41" spans="1:21" s="17" customFormat="1" ht="62.25" customHeight="1">
      <c r="A41" s="37"/>
      <c r="B41" s="37"/>
      <c r="C41" s="37"/>
      <c r="D41" s="24"/>
      <c r="E41" s="121"/>
      <c r="F41" s="108"/>
      <c r="G41" s="108"/>
      <c r="H41" s="108" t="s">
        <v>68</v>
      </c>
      <c r="I41" s="108"/>
      <c r="J41" s="108">
        <v>2</v>
      </c>
      <c r="K41" s="108"/>
      <c r="L41" s="108"/>
      <c r="M41" s="108"/>
      <c r="N41" s="109" t="s">
        <v>216</v>
      </c>
      <c r="O41" s="24"/>
      <c r="P41" s="44"/>
      <c r="Q41" s="10"/>
      <c r="R41" s="10"/>
      <c r="S41" s="18"/>
      <c r="T41" s="11"/>
      <c r="U41" s="10"/>
    </row>
    <row r="42" spans="1:21" s="17" customFormat="1" ht="45.75" thickBot="1">
      <c r="A42" s="29" t="s">
        <v>33</v>
      </c>
      <c r="B42" s="33"/>
      <c r="C42" s="33" t="s">
        <v>34</v>
      </c>
      <c r="D42" s="23"/>
      <c r="E42" s="113" t="s">
        <v>131</v>
      </c>
      <c r="F42" s="114" t="s">
        <v>112</v>
      </c>
      <c r="G42" s="115" t="s">
        <v>176</v>
      </c>
      <c r="H42" s="116" t="s">
        <v>69</v>
      </c>
      <c r="I42" s="122" t="s">
        <v>70</v>
      </c>
      <c r="J42" s="118">
        <f t="shared" ref="J42" si="0">PRODUCT(L42,M42)</f>
        <v>2</v>
      </c>
      <c r="K42" s="118">
        <v>0</v>
      </c>
      <c r="L42" s="118">
        <v>1</v>
      </c>
      <c r="M42" s="118">
        <v>2</v>
      </c>
      <c r="N42" s="123"/>
      <c r="O42" s="23"/>
      <c r="Q42" s="10"/>
      <c r="R42" s="10"/>
      <c r="S42" s="18"/>
      <c r="T42" s="11"/>
      <c r="U42" s="10"/>
    </row>
    <row r="43" spans="1:21" s="17" customFormat="1" ht="30.75" customHeight="1" thickBot="1">
      <c r="A43" s="29" t="s">
        <v>33</v>
      </c>
      <c r="B43" s="33"/>
      <c r="C43" s="33" t="s">
        <v>34</v>
      </c>
      <c r="D43" s="23"/>
      <c r="E43" s="99"/>
      <c r="F43" s="56"/>
      <c r="G43" s="56"/>
      <c r="H43" s="56"/>
      <c r="I43" s="56"/>
      <c r="J43" s="56"/>
      <c r="K43" s="56"/>
      <c r="L43" s="56"/>
      <c r="M43" s="56"/>
      <c r="N43" s="57"/>
      <c r="O43" s="23"/>
      <c r="P43" s="44"/>
      <c r="Q43" s="10"/>
      <c r="R43" s="10"/>
      <c r="S43" s="18"/>
      <c r="T43" s="11"/>
      <c r="U43" s="10"/>
    </row>
    <row r="44" spans="1:21" s="17" customFormat="1" ht="61.5" customHeight="1">
      <c r="A44" s="37"/>
      <c r="B44" s="37"/>
      <c r="C44" s="37"/>
      <c r="D44" s="24"/>
      <c r="E44" s="107"/>
      <c r="F44" s="108"/>
      <c r="G44" s="108"/>
      <c r="H44" s="108" t="s">
        <v>71</v>
      </c>
      <c r="I44" s="108"/>
      <c r="J44" s="108">
        <v>5</v>
      </c>
      <c r="K44" s="108"/>
      <c r="L44" s="108"/>
      <c r="M44" s="108"/>
      <c r="N44" s="109" t="s">
        <v>151</v>
      </c>
      <c r="O44" s="24"/>
      <c r="P44" s="15"/>
      <c r="Q44" s="10"/>
      <c r="R44" s="10"/>
      <c r="S44" s="18"/>
      <c r="T44" s="11"/>
      <c r="U44" s="10"/>
    </row>
    <row r="45" spans="1:21" s="17" customFormat="1" ht="42">
      <c r="A45" s="29" t="s">
        <v>33</v>
      </c>
      <c r="B45" s="33"/>
      <c r="C45" s="33" t="s">
        <v>34</v>
      </c>
      <c r="D45" s="23"/>
      <c r="E45" s="110" t="s">
        <v>132</v>
      </c>
      <c r="F45" s="63" t="s">
        <v>112</v>
      </c>
      <c r="G45" s="78" t="s">
        <v>176</v>
      </c>
      <c r="H45" s="79" t="s">
        <v>72</v>
      </c>
      <c r="I45" s="80" t="s">
        <v>192</v>
      </c>
      <c r="J45" s="84">
        <v>0.5</v>
      </c>
      <c r="K45" s="86">
        <v>0</v>
      </c>
      <c r="L45" s="86">
        <v>1</v>
      </c>
      <c r="M45" s="84">
        <v>0.5</v>
      </c>
      <c r="N45" s="111"/>
      <c r="O45" s="23"/>
      <c r="P45" s="44"/>
      <c r="Q45" s="10"/>
      <c r="R45" s="10"/>
      <c r="S45" s="18"/>
      <c r="T45" s="11"/>
      <c r="U45" s="10"/>
    </row>
    <row r="46" spans="1:21" s="17" customFormat="1" ht="45">
      <c r="A46" s="29" t="s">
        <v>33</v>
      </c>
      <c r="B46" s="33"/>
      <c r="C46" s="33" t="s">
        <v>34</v>
      </c>
      <c r="D46" s="23"/>
      <c r="E46" s="110" t="s">
        <v>133</v>
      </c>
      <c r="F46" s="63" t="s">
        <v>112</v>
      </c>
      <c r="G46" s="78" t="s">
        <v>176</v>
      </c>
      <c r="H46" s="79" t="s">
        <v>73</v>
      </c>
      <c r="I46" s="80" t="s">
        <v>193</v>
      </c>
      <c r="J46" s="84">
        <v>0.5</v>
      </c>
      <c r="K46" s="86">
        <v>0</v>
      </c>
      <c r="L46" s="86">
        <v>1</v>
      </c>
      <c r="M46" s="84">
        <v>0.5</v>
      </c>
      <c r="N46" s="112" t="s">
        <v>75</v>
      </c>
      <c r="O46" s="23"/>
      <c r="P46" s="44"/>
      <c r="Q46" s="10"/>
      <c r="R46" s="10"/>
      <c r="S46" s="18"/>
      <c r="T46" s="11"/>
      <c r="U46" s="10"/>
    </row>
    <row r="47" spans="1:21" s="17" customFormat="1" ht="45">
      <c r="A47" s="29" t="s">
        <v>33</v>
      </c>
      <c r="B47" s="33"/>
      <c r="C47" s="33" t="s">
        <v>34</v>
      </c>
      <c r="D47" s="23"/>
      <c r="E47" s="110" t="s">
        <v>134</v>
      </c>
      <c r="F47" s="63" t="s">
        <v>112</v>
      </c>
      <c r="G47" s="78" t="s">
        <v>176</v>
      </c>
      <c r="H47" s="79" t="s">
        <v>74</v>
      </c>
      <c r="I47" s="80" t="s">
        <v>194</v>
      </c>
      <c r="J47" s="84">
        <v>0.5</v>
      </c>
      <c r="K47" s="86">
        <v>0</v>
      </c>
      <c r="L47" s="86">
        <v>1</v>
      </c>
      <c r="M47" s="84">
        <v>0.5</v>
      </c>
      <c r="N47" s="112" t="s">
        <v>75</v>
      </c>
      <c r="O47" s="23"/>
      <c r="P47" s="44"/>
      <c r="Q47" s="10"/>
      <c r="R47" s="10"/>
      <c r="S47" s="18"/>
      <c r="T47" s="11"/>
      <c r="U47" s="10"/>
    </row>
    <row r="48" spans="1:21" s="17" customFormat="1" ht="45">
      <c r="A48" s="29" t="s">
        <v>33</v>
      </c>
      <c r="B48" s="33"/>
      <c r="C48" s="33" t="s">
        <v>34</v>
      </c>
      <c r="D48" s="23"/>
      <c r="E48" s="110" t="s">
        <v>135</v>
      </c>
      <c r="F48" s="63" t="s">
        <v>112</v>
      </c>
      <c r="G48" s="78" t="s">
        <v>176</v>
      </c>
      <c r="H48" s="79" t="s">
        <v>76</v>
      </c>
      <c r="I48" s="80" t="s">
        <v>195</v>
      </c>
      <c r="J48" s="84">
        <v>0.5</v>
      </c>
      <c r="K48" s="86">
        <v>0</v>
      </c>
      <c r="L48" s="86">
        <v>1</v>
      </c>
      <c r="M48" s="84">
        <v>0.5</v>
      </c>
      <c r="N48" s="112" t="s">
        <v>75</v>
      </c>
      <c r="O48" s="23"/>
      <c r="P48" s="44"/>
      <c r="Q48" s="10"/>
      <c r="R48" s="10"/>
      <c r="S48" s="18"/>
      <c r="T48" s="11"/>
      <c r="U48" s="10"/>
    </row>
    <row r="49" spans="1:21" s="17" customFormat="1" ht="45">
      <c r="A49" s="29" t="s">
        <v>33</v>
      </c>
      <c r="B49" s="33"/>
      <c r="C49" s="33" t="s">
        <v>34</v>
      </c>
      <c r="D49" s="23"/>
      <c r="E49" s="110" t="s">
        <v>136</v>
      </c>
      <c r="F49" s="63" t="s">
        <v>112</v>
      </c>
      <c r="G49" s="78" t="s">
        <v>176</v>
      </c>
      <c r="H49" s="79" t="s">
        <v>77</v>
      </c>
      <c r="I49" s="87" t="s">
        <v>196</v>
      </c>
      <c r="J49" s="84">
        <f t="shared" ref="J49" si="1">PRODUCT(L49,M49)</f>
        <v>1</v>
      </c>
      <c r="K49" s="84">
        <v>0</v>
      </c>
      <c r="L49" s="84">
        <v>1</v>
      </c>
      <c r="M49" s="84">
        <v>1</v>
      </c>
      <c r="N49" s="112" t="s">
        <v>75</v>
      </c>
      <c r="O49" s="23"/>
      <c r="P49" s="44"/>
      <c r="R49" s="10"/>
      <c r="S49" s="18"/>
      <c r="T49" s="11"/>
      <c r="U49" s="10"/>
    </row>
    <row r="50" spans="1:21" s="17" customFormat="1" ht="75.75" thickBot="1">
      <c r="A50" s="29" t="s">
        <v>33</v>
      </c>
      <c r="B50" s="33"/>
      <c r="C50" s="33" t="s">
        <v>34</v>
      </c>
      <c r="D50" s="23"/>
      <c r="E50" s="113" t="s">
        <v>137</v>
      </c>
      <c r="F50" s="114" t="s">
        <v>112</v>
      </c>
      <c r="G50" s="115" t="s">
        <v>176</v>
      </c>
      <c r="H50" s="116" t="s">
        <v>78</v>
      </c>
      <c r="I50" s="117" t="s">
        <v>79</v>
      </c>
      <c r="J50" s="118">
        <v>2</v>
      </c>
      <c r="K50" s="119">
        <v>0</v>
      </c>
      <c r="L50" s="118">
        <v>2</v>
      </c>
      <c r="M50" s="118">
        <v>1</v>
      </c>
      <c r="N50" s="120"/>
      <c r="O50" s="23"/>
      <c r="P50" s="49"/>
      <c r="Q50" s="10"/>
      <c r="R50" s="10"/>
      <c r="S50" s="18"/>
      <c r="T50" s="11"/>
      <c r="U50" s="10"/>
    </row>
    <row r="51" spans="1:21" s="17" customFormat="1" ht="35.1" customHeight="1">
      <c r="A51"/>
      <c r="B51"/>
      <c r="C51"/>
      <c r="D51" s="19"/>
      <c r="E51" s="100"/>
      <c r="F51" s="56"/>
      <c r="G51" s="56"/>
      <c r="H51" s="56"/>
      <c r="I51" s="57"/>
      <c r="J51" s="56"/>
      <c r="K51" s="56"/>
      <c r="L51" s="56"/>
      <c r="M51" s="56"/>
      <c r="N51" s="57"/>
      <c r="O51" s="23"/>
      <c r="P51" s="44"/>
      <c r="R51" s="10"/>
      <c r="S51" s="18"/>
      <c r="T51" s="11"/>
      <c r="U51" s="10"/>
    </row>
    <row r="52" spans="1:21" ht="75">
      <c r="A52" s="29" t="s">
        <v>33</v>
      </c>
      <c r="B52" s="33"/>
      <c r="C52" s="33" t="s">
        <v>34</v>
      </c>
      <c r="D52" s="23"/>
      <c r="E52" s="98" t="s">
        <v>138</v>
      </c>
      <c r="F52" s="101" t="s">
        <v>112</v>
      </c>
      <c r="G52" s="102" t="s">
        <v>177</v>
      </c>
      <c r="H52" s="103" t="s">
        <v>80</v>
      </c>
      <c r="I52" s="104" t="s">
        <v>81</v>
      </c>
      <c r="J52" s="105">
        <v>0</v>
      </c>
      <c r="K52" s="105">
        <v>-200</v>
      </c>
      <c r="L52" s="105">
        <v>2</v>
      </c>
      <c r="M52" s="105"/>
      <c r="N52" s="106" t="s">
        <v>204</v>
      </c>
      <c r="O52" s="23"/>
      <c r="P52" s="3"/>
      <c r="Q52" s="10"/>
      <c r="R52" s="10"/>
      <c r="S52" s="18"/>
      <c r="T52" s="11"/>
    </row>
    <row r="53" spans="1:21" ht="47.25">
      <c r="A53" s="29" t="s">
        <v>33</v>
      </c>
      <c r="B53" s="33"/>
      <c r="C53" s="33" t="s">
        <v>34</v>
      </c>
      <c r="D53" s="23"/>
      <c r="E53" s="70" t="s">
        <v>139</v>
      </c>
      <c r="F53" s="63" t="s">
        <v>112</v>
      </c>
      <c r="G53" s="78" t="s">
        <v>177</v>
      </c>
      <c r="H53" s="72" t="s">
        <v>82</v>
      </c>
      <c r="I53" s="73" t="s">
        <v>83</v>
      </c>
      <c r="J53" s="76">
        <v>0</v>
      </c>
      <c r="K53" s="76">
        <v>-200</v>
      </c>
      <c r="L53" s="76">
        <v>2</v>
      </c>
      <c r="M53" s="76"/>
      <c r="N53" s="77" t="s">
        <v>204</v>
      </c>
      <c r="O53" s="23"/>
      <c r="P53" s="45"/>
      <c r="Q53" s="10"/>
      <c r="R53" s="10"/>
      <c r="S53" s="18"/>
      <c r="T53" s="11"/>
    </row>
    <row r="54" spans="1:21" ht="60">
      <c r="A54" s="29" t="s">
        <v>33</v>
      </c>
      <c r="B54" s="33"/>
      <c r="C54" s="33" t="s">
        <v>34</v>
      </c>
      <c r="D54" s="23"/>
      <c r="E54" s="70" t="s">
        <v>140</v>
      </c>
      <c r="F54" s="63" t="s">
        <v>112</v>
      </c>
      <c r="G54" s="78" t="s">
        <v>177</v>
      </c>
      <c r="H54" s="72" t="s">
        <v>84</v>
      </c>
      <c r="I54" s="73" t="s">
        <v>85</v>
      </c>
      <c r="J54" s="76">
        <v>0</v>
      </c>
      <c r="K54" s="76">
        <v>-200</v>
      </c>
      <c r="L54" s="76">
        <v>2</v>
      </c>
      <c r="M54" s="76"/>
      <c r="N54" s="77" t="s">
        <v>204</v>
      </c>
      <c r="O54" s="23"/>
      <c r="P54" s="45" t="s">
        <v>86</v>
      </c>
      <c r="Q54" s="10"/>
      <c r="R54" s="10"/>
      <c r="S54" s="18"/>
      <c r="T54" s="11"/>
    </row>
    <row r="55" spans="1:21" ht="60">
      <c r="A55" s="29" t="s">
        <v>33</v>
      </c>
      <c r="B55" s="33"/>
      <c r="C55" s="33" t="s">
        <v>34</v>
      </c>
      <c r="D55" s="23"/>
      <c r="E55" s="70" t="s">
        <v>141</v>
      </c>
      <c r="F55" s="63" t="s">
        <v>112</v>
      </c>
      <c r="G55" s="78" t="s">
        <v>177</v>
      </c>
      <c r="H55" s="72" t="s">
        <v>87</v>
      </c>
      <c r="I55" s="73" t="s">
        <v>88</v>
      </c>
      <c r="J55" s="76">
        <v>0</v>
      </c>
      <c r="K55" s="76">
        <v>-200</v>
      </c>
      <c r="L55" s="76">
        <v>2</v>
      </c>
      <c r="M55" s="76"/>
      <c r="N55" s="77" t="s">
        <v>204</v>
      </c>
      <c r="O55" s="23"/>
      <c r="P55" s="45" t="s">
        <v>89</v>
      </c>
      <c r="Q55" s="10"/>
      <c r="R55" s="10"/>
      <c r="S55" s="18"/>
      <c r="T55" s="11"/>
    </row>
    <row r="56" spans="1:21" s="17" customFormat="1" ht="42">
      <c r="A56" s="38"/>
      <c r="B56" s="38"/>
      <c r="C56" s="38"/>
      <c r="D56" s="23"/>
      <c r="E56" s="85"/>
      <c r="F56" s="63" t="s">
        <v>112</v>
      </c>
      <c r="G56" s="148" t="s">
        <v>90</v>
      </c>
      <c r="H56" s="148"/>
      <c r="I56" s="148"/>
      <c r="J56" s="88">
        <v>25</v>
      </c>
      <c r="K56" s="150"/>
      <c r="L56" s="150"/>
      <c r="M56" s="150"/>
      <c r="N56" s="150"/>
      <c r="O56" s="23"/>
      <c r="P56" s="44" t="s">
        <v>91</v>
      </c>
      <c r="Q56" s="10"/>
      <c r="R56" s="10"/>
      <c r="S56" s="18"/>
      <c r="T56" s="11"/>
      <c r="U56" s="10"/>
    </row>
    <row r="57" spans="1:21" s="17" customFormat="1" ht="51.95" customHeight="1">
      <c r="A57" s="29" t="s">
        <v>33</v>
      </c>
      <c r="B57" s="33"/>
      <c r="C57" s="33" t="s">
        <v>92</v>
      </c>
      <c r="D57" s="22"/>
      <c r="E57" s="89"/>
      <c r="F57" s="63" t="s">
        <v>112</v>
      </c>
      <c r="G57" s="90" t="s">
        <v>46</v>
      </c>
      <c r="H57" s="91" t="s">
        <v>93</v>
      </c>
      <c r="I57" s="92" t="s">
        <v>94</v>
      </c>
      <c r="J57" s="93"/>
      <c r="K57" s="93"/>
      <c r="L57" s="93"/>
      <c r="M57" s="93"/>
      <c r="N57" s="94"/>
      <c r="O57" s="22"/>
      <c r="P57" s="10"/>
      <c r="Q57" s="10"/>
      <c r="R57" s="10"/>
      <c r="S57" s="18"/>
      <c r="T57" s="11"/>
      <c r="U57" s="10"/>
    </row>
    <row r="58" spans="1:21" s="58" customFormat="1" ht="18.75" customHeight="1">
      <c r="A58" s="132"/>
      <c r="B58" s="132"/>
      <c r="C58" s="138"/>
      <c r="D58" s="139"/>
      <c r="E58" s="140"/>
      <c r="F58" s="141"/>
      <c r="G58" s="141"/>
      <c r="H58" s="141"/>
      <c r="I58" s="141"/>
      <c r="J58" s="141"/>
      <c r="K58" s="141"/>
      <c r="L58" s="141"/>
      <c r="M58" s="141"/>
      <c r="N58" s="141"/>
    </row>
    <row r="59" spans="1:21" ht="30" customHeight="1">
      <c r="A59" s="30"/>
      <c r="B59" s="32"/>
      <c r="C59" s="32"/>
      <c r="D59" s="22"/>
      <c r="E59" s="154" t="s">
        <v>113</v>
      </c>
      <c r="F59" s="155"/>
      <c r="G59" s="155"/>
      <c r="H59" s="155"/>
      <c r="I59" s="155"/>
      <c r="J59" s="155"/>
      <c r="K59" s="155"/>
      <c r="L59" s="155"/>
      <c r="M59" s="155"/>
      <c r="N59" s="155"/>
      <c r="O59" s="22"/>
      <c r="P59" s="3"/>
      <c r="Q59" s="3"/>
      <c r="R59" s="3"/>
      <c r="S59" s="13"/>
      <c r="T59" s="4"/>
    </row>
    <row r="60" spans="1:21" s="17" customFormat="1" ht="30">
      <c r="A60" s="29" t="s">
        <v>33</v>
      </c>
      <c r="B60" s="33"/>
      <c r="C60" s="33" t="s">
        <v>34</v>
      </c>
      <c r="D60" s="24"/>
      <c r="E60" s="70" t="s">
        <v>142</v>
      </c>
      <c r="F60" s="63" t="s">
        <v>113</v>
      </c>
      <c r="G60" s="71"/>
      <c r="H60" s="72" t="s">
        <v>171</v>
      </c>
      <c r="I60" s="73" t="s">
        <v>172</v>
      </c>
      <c r="J60" s="74">
        <v>200</v>
      </c>
      <c r="K60" s="74">
        <v>0</v>
      </c>
      <c r="L60" s="74">
        <v>1</v>
      </c>
      <c r="M60" s="74">
        <f>J60/L60</f>
        <v>200</v>
      </c>
      <c r="N60" s="75"/>
      <c r="O60" s="24"/>
      <c r="P60" s="48"/>
      <c r="Q60" s="10"/>
      <c r="R60" s="10"/>
      <c r="S60" s="18"/>
      <c r="T60" s="11"/>
      <c r="U60" s="10"/>
    </row>
    <row r="61" spans="1:21" ht="47.25">
      <c r="A61" s="29" t="s">
        <v>33</v>
      </c>
      <c r="B61" s="33"/>
      <c r="C61" s="33" t="s">
        <v>34</v>
      </c>
      <c r="D61" s="23"/>
      <c r="E61" s="70" t="s">
        <v>143</v>
      </c>
      <c r="F61" s="63" t="s">
        <v>113</v>
      </c>
      <c r="G61" s="71"/>
      <c r="H61" s="72" t="s">
        <v>48</v>
      </c>
      <c r="I61" s="73" t="s">
        <v>170</v>
      </c>
      <c r="J61" s="76">
        <v>-200</v>
      </c>
      <c r="K61" s="76">
        <v>0</v>
      </c>
      <c r="L61" s="76">
        <v>1</v>
      </c>
      <c r="M61" s="76"/>
      <c r="N61" s="77" t="s">
        <v>49</v>
      </c>
      <c r="O61" s="23"/>
      <c r="P61" s="47"/>
      <c r="Q61" s="10"/>
      <c r="R61" s="10"/>
      <c r="S61" s="18"/>
      <c r="T61" s="11"/>
    </row>
    <row r="62" spans="1:21" s="17" customFormat="1" ht="33.950000000000003" customHeight="1">
      <c r="A62" s="29" t="s">
        <v>33</v>
      </c>
      <c r="B62" s="36"/>
      <c r="C62" s="33" t="s">
        <v>34</v>
      </c>
      <c r="D62" s="24"/>
      <c r="E62" s="68"/>
      <c r="F62" s="63" t="s">
        <v>113</v>
      </c>
      <c r="G62" s="153" t="s">
        <v>35</v>
      </c>
      <c r="H62" s="153"/>
      <c r="I62" s="153"/>
      <c r="J62" s="69">
        <f>J65+J73+J78</f>
        <v>200</v>
      </c>
      <c r="K62" s="149"/>
      <c r="L62" s="149"/>
      <c r="M62" s="149"/>
      <c r="N62" s="149"/>
      <c r="O62" s="24"/>
      <c r="P62" s="44"/>
      <c r="Q62" s="10"/>
      <c r="R62" s="10"/>
      <c r="S62" s="18"/>
      <c r="T62" s="11"/>
      <c r="U62" s="10"/>
    </row>
    <row r="63" spans="1:21" s="17" customFormat="1" ht="39.950000000000003" customHeight="1">
      <c r="A63" s="37"/>
      <c r="B63" s="37"/>
      <c r="C63" s="37"/>
      <c r="D63" s="24"/>
      <c r="E63" s="151" t="s">
        <v>50</v>
      </c>
      <c r="F63" s="151"/>
      <c r="G63" s="151"/>
      <c r="H63" s="151"/>
      <c r="I63" s="151"/>
      <c r="J63" s="151"/>
      <c r="K63" s="151"/>
      <c r="L63" s="151"/>
      <c r="M63" s="151"/>
      <c r="N63" s="151"/>
      <c r="O63" s="24"/>
      <c r="P63" s="15"/>
      <c r="Q63" s="10"/>
      <c r="R63" s="10"/>
      <c r="S63" s="18"/>
      <c r="T63" s="11"/>
      <c r="U63" s="10"/>
    </row>
    <row r="64" spans="1:21" s="17" customFormat="1" ht="21.75" thickBot="1">
      <c r="A64" s="37"/>
      <c r="B64" s="142"/>
      <c r="C64" s="142"/>
      <c r="D64" s="143"/>
      <c r="E64" s="43"/>
      <c r="F64" s="43"/>
      <c r="G64" s="43"/>
      <c r="H64" s="43"/>
      <c r="I64" s="43"/>
      <c r="J64" s="43"/>
      <c r="K64" s="43"/>
      <c r="L64" s="43"/>
      <c r="M64" s="43"/>
      <c r="N64" s="43"/>
      <c r="O64" s="143"/>
      <c r="P64" s="144"/>
      <c r="Q64" s="10"/>
      <c r="R64" s="10"/>
      <c r="S64" s="18"/>
      <c r="T64" s="11"/>
      <c r="U64" s="10"/>
    </row>
    <row r="65" spans="1:21" s="17" customFormat="1" ht="78.95" customHeight="1">
      <c r="A65" s="37"/>
      <c r="B65" s="37"/>
      <c r="C65" s="37"/>
      <c r="D65" s="24"/>
      <c r="E65" s="124"/>
      <c r="F65" s="108"/>
      <c r="G65" s="108"/>
      <c r="H65" s="108" t="s">
        <v>144</v>
      </c>
      <c r="I65" s="127"/>
      <c r="J65" s="108">
        <f>SUM(J66:J71)</f>
        <v>135</v>
      </c>
      <c r="K65" s="108"/>
      <c r="L65" s="108"/>
      <c r="M65" s="108"/>
      <c r="N65" s="128"/>
      <c r="O65" s="24"/>
      <c r="P65" s="15"/>
      <c r="Q65" s="10"/>
      <c r="R65" s="10"/>
      <c r="S65" s="18"/>
      <c r="T65" s="11"/>
      <c r="U65" s="10"/>
    </row>
    <row r="66" spans="1:21" s="17" customFormat="1" ht="60">
      <c r="A66" s="29" t="s">
        <v>33</v>
      </c>
      <c r="B66" s="33"/>
      <c r="C66" s="33" t="s">
        <v>34</v>
      </c>
      <c r="D66" s="23"/>
      <c r="E66" s="110" t="s">
        <v>152</v>
      </c>
      <c r="F66" s="63" t="s">
        <v>113</v>
      </c>
      <c r="G66" s="78"/>
      <c r="H66" s="79" t="s">
        <v>182</v>
      </c>
      <c r="I66" s="83" t="s">
        <v>205</v>
      </c>
      <c r="J66" s="84">
        <f>L66*M66</f>
        <v>15</v>
      </c>
      <c r="K66" s="84">
        <v>0</v>
      </c>
      <c r="L66" s="84">
        <v>3</v>
      </c>
      <c r="M66" s="84">
        <f>5</f>
        <v>5</v>
      </c>
      <c r="N66" s="125"/>
      <c r="O66" s="23"/>
      <c r="P66" s="10"/>
      <c r="Q66" s="10"/>
      <c r="R66" s="10"/>
      <c r="S66" s="18"/>
      <c r="T66" s="11"/>
      <c r="U66" s="10"/>
    </row>
    <row r="67" spans="1:21" s="17" customFormat="1" ht="225">
      <c r="A67" s="29" t="s">
        <v>33</v>
      </c>
      <c r="B67" s="33"/>
      <c r="C67" s="33" t="s">
        <v>34</v>
      </c>
      <c r="D67" s="23"/>
      <c r="E67" s="110" t="s">
        <v>153</v>
      </c>
      <c r="F67" s="63" t="s">
        <v>113</v>
      </c>
      <c r="G67" s="78"/>
      <c r="H67" s="79" t="s">
        <v>183</v>
      </c>
      <c r="I67" s="83" t="s">
        <v>197</v>
      </c>
      <c r="J67" s="84">
        <f t="shared" ref="J67:J71" si="2">L67*M67</f>
        <v>30</v>
      </c>
      <c r="K67" s="84">
        <v>0</v>
      </c>
      <c r="L67" s="84">
        <v>3</v>
      </c>
      <c r="M67" s="84">
        <v>10</v>
      </c>
      <c r="N67" s="111"/>
      <c r="O67" s="23"/>
      <c r="P67" s="10"/>
      <c r="Q67" s="10"/>
      <c r="R67" s="10"/>
      <c r="S67" s="18"/>
      <c r="T67" s="11"/>
      <c r="U67" s="10"/>
    </row>
    <row r="68" spans="1:21" s="17" customFormat="1" ht="135">
      <c r="A68" s="29" t="s">
        <v>33</v>
      </c>
      <c r="B68" s="33"/>
      <c r="C68" s="33" t="s">
        <v>34</v>
      </c>
      <c r="D68" s="23"/>
      <c r="E68" s="110" t="s">
        <v>154</v>
      </c>
      <c r="F68" s="63" t="s">
        <v>113</v>
      </c>
      <c r="G68" s="78"/>
      <c r="H68" s="79" t="s">
        <v>184</v>
      </c>
      <c r="I68" s="83" t="s">
        <v>181</v>
      </c>
      <c r="J68" s="84">
        <f t="shared" si="2"/>
        <v>20</v>
      </c>
      <c r="K68" s="84">
        <v>0</v>
      </c>
      <c r="L68" s="84">
        <v>2</v>
      </c>
      <c r="M68" s="84">
        <v>10</v>
      </c>
      <c r="N68" s="111"/>
      <c r="O68" s="23"/>
      <c r="P68" s="10"/>
      <c r="Q68" s="10"/>
      <c r="R68" s="10"/>
      <c r="S68" s="18"/>
      <c r="T68" s="11"/>
      <c r="U68" s="10"/>
    </row>
    <row r="69" spans="1:21" s="17" customFormat="1" ht="45">
      <c r="A69" s="29" t="s">
        <v>33</v>
      </c>
      <c r="B69" s="33"/>
      <c r="C69" s="33" t="s">
        <v>34</v>
      </c>
      <c r="D69" s="23"/>
      <c r="E69" s="110" t="s">
        <v>155</v>
      </c>
      <c r="F69" s="63" t="s">
        <v>113</v>
      </c>
      <c r="G69" s="78"/>
      <c r="H69" s="79" t="s">
        <v>145</v>
      </c>
      <c r="I69" s="83" t="s">
        <v>185</v>
      </c>
      <c r="J69" s="84">
        <f t="shared" si="2"/>
        <v>20</v>
      </c>
      <c r="K69" s="84">
        <v>0</v>
      </c>
      <c r="L69" s="84">
        <v>2</v>
      </c>
      <c r="M69" s="84">
        <v>10</v>
      </c>
      <c r="N69" s="125"/>
      <c r="O69" s="23"/>
      <c r="P69" s="10"/>
      <c r="Q69" s="10"/>
      <c r="R69" s="10"/>
      <c r="S69" s="18"/>
      <c r="T69" s="11"/>
      <c r="U69" s="10"/>
    </row>
    <row r="70" spans="1:21" s="17" customFormat="1" ht="75">
      <c r="A70" s="29" t="s">
        <v>33</v>
      </c>
      <c r="B70" s="33"/>
      <c r="C70" s="33" t="s">
        <v>34</v>
      </c>
      <c r="D70" s="23"/>
      <c r="E70" s="110" t="s">
        <v>156</v>
      </c>
      <c r="F70" s="63" t="s">
        <v>113</v>
      </c>
      <c r="G70" s="78"/>
      <c r="H70" s="79" t="s">
        <v>146</v>
      </c>
      <c r="I70" s="83" t="s">
        <v>63</v>
      </c>
      <c r="J70" s="84">
        <f t="shared" si="2"/>
        <v>25</v>
      </c>
      <c r="K70" s="84">
        <v>0</v>
      </c>
      <c r="L70" s="84">
        <v>5</v>
      </c>
      <c r="M70" s="84">
        <v>5</v>
      </c>
      <c r="N70" s="111"/>
      <c r="O70" s="23"/>
      <c r="P70" s="10"/>
      <c r="Q70" s="10"/>
      <c r="R70" s="10"/>
      <c r="S70" s="18"/>
      <c r="T70" s="11"/>
      <c r="U70" s="10"/>
    </row>
    <row r="71" spans="1:21" s="17" customFormat="1" ht="38.25" thickBot="1">
      <c r="A71" s="29" t="s">
        <v>33</v>
      </c>
      <c r="B71" s="33"/>
      <c r="C71" s="33" t="s">
        <v>34</v>
      </c>
      <c r="D71" s="23"/>
      <c r="E71" s="113" t="s">
        <v>157</v>
      </c>
      <c r="F71" s="114" t="s">
        <v>113</v>
      </c>
      <c r="G71" s="115"/>
      <c r="H71" s="116" t="s">
        <v>147</v>
      </c>
      <c r="I71" s="126" t="s">
        <v>186</v>
      </c>
      <c r="J71" s="118">
        <f t="shared" si="2"/>
        <v>25</v>
      </c>
      <c r="K71" s="118">
        <v>0</v>
      </c>
      <c r="L71" s="118">
        <v>5</v>
      </c>
      <c r="M71" s="118">
        <v>5</v>
      </c>
      <c r="N71" s="129"/>
      <c r="O71" s="23"/>
      <c r="P71" s="10"/>
      <c r="Q71" s="10"/>
      <c r="R71" s="10"/>
      <c r="S71" s="18"/>
      <c r="T71" s="11"/>
      <c r="U71" s="10"/>
    </row>
    <row r="72" spans="1:21" s="17" customFormat="1" ht="33.75" customHeight="1" thickBot="1">
      <c r="A72" s="29"/>
      <c r="B72" s="33"/>
      <c r="C72" s="33"/>
      <c r="D72" s="23"/>
      <c r="E72" s="56"/>
      <c r="F72" s="56"/>
      <c r="G72" s="56"/>
      <c r="H72" s="56"/>
      <c r="I72" s="56"/>
      <c r="J72" s="56"/>
      <c r="K72" s="56"/>
      <c r="L72" s="56"/>
      <c r="M72" s="56"/>
      <c r="N72" s="57"/>
      <c r="O72" s="23"/>
      <c r="P72" s="10"/>
      <c r="Q72" s="10"/>
      <c r="R72" s="10"/>
      <c r="S72" s="18"/>
      <c r="T72" s="11"/>
      <c r="U72" s="10"/>
    </row>
    <row r="73" spans="1:21" s="17" customFormat="1" ht="21">
      <c r="A73" s="37"/>
      <c r="B73" s="37"/>
      <c r="C73" s="37"/>
      <c r="D73" s="24"/>
      <c r="E73" s="124"/>
      <c r="F73" s="108"/>
      <c r="G73" s="108"/>
      <c r="H73" s="108" t="s">
        <v>168</v>
      </c>
      <c r="I73" s="108"/>
      <c r="J73" s="108">
        <f>SUM(J74:J76)</f>
        <v>25</v>
      </c>
      <c r="K73" s="108"/>
      <c r="L73" s="108"/>
      <c r="M73" s="108"/>
      <c r="N73" s="109"/>
      <c r="O73" s="24"/>
      <c r="P73" s="15"/>
      <c r="Q73" s="10"/>
      <c r="R73" s="10"/>
      <c r="S73" s="18"/>
      <c r="T73" s="11"/>
      <c r="U73" s="10"/>
    </row>
    <row r="74" spans="1:21" s="17" customFormat="1" ht="45">
      <c r="A74" s="29" t="s">
        <v>33</v>
      </c>
      <c r="B74" s="33"/>
      <c r="C74" s="33" t="s">
        <v>34</v>
      </c>
      <c r="D74" s="23"/>
      <c r="E74" s="110" t="s">
        <v>158</v>
      </c>
      <c r="F74" s="63" t="s">
        <v>113</v>
      </c>
      <c r="G74" s="78"/>
      <c r="H74" s="79" t="s">
        <v>148</v>
      </c>
      <c r="I74" s="83" t="s">
        <v>188</v>
      </c>
      <c r="J74" s="84">
        <f>L74*M74</f>
        <v>5</v>
      </c>
      <c r="K74" s="84">
        <v>0</v>
      </c>
      <c r="L74" s="84">
        <v>1</v>
      </c>
      <c r="M74" s="84">
        <v>5</v>
      </c>
      <c r="N74" s="125"/>
      <c r="O74" s="23"/>
      <c r="P74" s="44"/>
      <c r="Q74" s="10"/>
      <c r="R74" s="10"/>
      <c r="S74" s="18"/>
      <c r="T74" s="11"/>
      <c r="U74" s="10"/>
    </row>
    <row r="75" spans="1:21" s="17" customFormat="1" ht="75">
      <c r="A75" s="29" t="s">
        <v>33</v>
      </c>
      <c r="B75" s="33"/>
      <c r="C75" s="33" t="s">
        <v>34</v>
      </c>
      <c r="D75" s="23"/>
      <c r="E75" s="110" t="s">
        <v>159</v>
      </c>
      <c r="F75" s="63" t="s">
        <v>113</v>
      </c>
      <c r="G75" s="78"/>
      <c r="H75" s="79" t="s">
        <v>149</v>
      </c>
      <c r="I75" s="83" t="s">
        <v>187</v>
      </c>
      <c r="J75" s="84">
        <f t="shared" ref="J75:J76" si="3">L75*M75</f>
        <v>15</v>
      </c>
      <c r="K75" s="84">
        <v>0</v>
      </c>
      <c r="L75" s="84">
        <v>1</v>
      </c>
      <c r="M75" s="84">
        <v>15</v>
      </c>
      <c r="N75" s="125"/>
      <c r="O75" s="23"/>
      <c r="P75" s="44"/>
      <c r="Q75" s="10"/>
      <c r="R75" s="10"/>
      <c r="S75" s="18"/>
      <c r="T75" s="11"/>
      <c r="U75" s="10"/>
    </row>
    <row r="76" spans="1:21" s="17" customFormat="1" ht="45.75" thickBot="1">
      <c r="A76" s="29" t="s">
        <v>33</v>
      </c>
      <c r="B76" s="33"/>
      <c r="C76" s="33" t="s">
        <v>34</v>
      </c>
      <c r="D76" s="23"/>
      <c r="E76" s="113" t="s">
        <v>160</v>
      </c>
      <c r="F76" s="114" t="s">
        <v>113</v>
      </c>
      <c r="G76" s="115"/>
      <c r="H76" s="116" t="s">
        <v>150</v>
      </c>
      <c r="I76" s="126" t="s">
        <v>180</v>
      </c>
      <c r="J76" s="118">
        <f t="shared" si="3"/>
        <v>5</v>
      </c>
      <c r="K76" s="118">
        <v>0</v>
      </c>
      <c r="L76" s="118">
        <v>1</v>
      </c>
      <c r="M76" s="118">
        <v>5</v>
      </c>
      <c r="N76" s="123"/>
      <c r="O76" s="23"/>
      <c r="P76" s="44"/>
      <c r="Q76" s="10"/>
      <c r="R76" s="10"/>
      <c r="S76" s="18"/>
      <c r="T76" s="11"/>
      <c r="U76" s="10"/>
    </row>
    <row r="77" spans="1:21" s="17" customFormat="1" ht="32.25" customHeight="1" thickBot="1">
      <c r="A77" s="29"/>
      <c r="B77" s="33"/>
      <c r="C77" s="33"/>
      <c r="D77" s="23"/>
      <c r="E77" s="99"/>
      <c r="F77" s="56"/>
      <c r="G77" s="56"/>
      <c r="H77" s="56"/>
      <c r="I77" s="56"/>
      <c r="J77" s="56"/>
      <c r="K77" s="56"/>
      <c r="L77" s="56"/>
      <c r="M77" s="56"/>
      <c r="N77" s="57"/>
      <c r="O77" s="23"/>
      <c r="P77" s="44"/>
      <c r="Q77" s="10"/>
      <c r="R77" s="10"/>
      <c r="S77" s="18"/>
      <c r="T77" s="11"/>
      <c r="U77" s="10"/>
    </row>
    <row r="78" spans="1:21" s="17" customFormat="1" ht="21">
      <c r="A78" s="37"/>
      <c r="B78" s="37"/>
      <c r="C78" s="37"/>
      <c r="D78" s="24"/>
      <c r="E78" s="121"/>
      <c r="F78" s="108"/>
      <c r="G78" s="108"/>
      <c r="H78" s="108" t="s">
        <v>167</v>
      </c>
      <c r="I78" s="108"/>
      <c r="J78" s="108">
        <f>SUM(J79:J83)</f>
        <v>40</v>
      </c>
      <c r="K78" s="108"/>
      <c r="L78" s="108"/>
      <c r="M78" s="108"/>
      <c r="N78" s="109"/>
      <c r="O78" s="24"/>
      <c r="P78" s="44"/>
      <c r="Q78" s="10"/>
      <c r="R78" s="10"/>
      <c r="S78" s="18"/>
      <c r="T78" s="11"/>
      <c r="U78" s="10"/>
    </row>
    <row r="79" spans="1:21" s="17" customFormat="1" ht="225">
      <c r="A79" s="29" t="s">
        <v>33</v>
      </c>
      <c r="B79" s="33"/>
      <c r="C79" s="33" t="s">
        <v>34</v>
      </c>
      <c r="D79" s="23"/>
      <c r="E79" s="110" t="s">
        <v>161</v>
      </c>
      <c r="F79" s="63" t="s">
        <v>113</v>
      </c>
      <c r="G79" s="78"/>
      <c r="H79" s="79" t="s">
        <v>199</v>
      </c>
      <c r="I79" s="80" t="s">
        <v>200</v>
      </c>
      <c r="J79" s="84">
        <f>L79*M79</f>
        <v>10</v>
      </c>
      <c r="K79" s="84">
        <v>0</v>
      </c>
      <c r="L79" s="84">
        <v>1</v>
      </c>
      <c r="M79" s="84">
        <v>10</v>
      </c>
      <c r="N79" s="125"/>
      <c r="O79" s="23"/>
      <c r="Q79" s="10"/>
      <c r="R79" s="10"/>
      <c r="S79" s="18"/>
      <c r="T79" s="11"/>
      <c r="U79" s="10"/>
    </row>
    <row r="80" spans="1:21" s="17" customFormat="1" ht="45">
      <c r="A80" s="29"/>
      <c r="B80" s="33"/>
      <c r="C80" s="33"/>
      <c r="D80" s="23"/>
      <c r="E80" s="110" t="s">
        <v>162</v>
      </c>
      <c r="F80" s="63" t="s">
        <v>113</v>
      </c>
      <c r="G80" s="78"/>
      <c r="H80" s="79" t="s">
        <v>206</v>
      </c>
      <c r="I80" s="80" t="s">
        <v>207</v>
      </c>
      <c r="J80" s="84">
        <f>L80*M80</f>
        <v>15</v>
      </c>
      <c r="K80" s="84">
        <v>0</v>
      </c>
      <c r="L80" s="84">
        <v>1</v>
      </c>
      <c r="M80" s="84">
        <v>15</v>
      </c>
      <c r="N80" s="125"/>
      <c r="O80" s="23"/>
      <c r="Q80" s="10"/>
      <c r="R80" s="10"/>
      <c r="S80" s="18"/>
      <c r="T80" s="11"/>
      <c r="U80" s="10"/>
    </row>
    <row r="81" spans="1:21" s="17" customFormat="1" ht="75">
      <c r="A81" s="29" t="s">
        <v>33</v>
      </c>
      <c r="B81" s="33"/>
      <c r="C81" s="33" t="s">
        <v>34</v>
      </c>
      <c r="D81" s="23"/>
      <c r="E81" s="110" t="s">
        <v>201</v>
      </c>
      <c r="F81" s="63" t="s">
        <v>113</v>
      </c>
      <c r="G81" s="78"/>
      <c r="H81" s="79" t="s">
        <v>232</v>
      </c>
      <c r="I81" s="80" t="s">
        <v>189</v>
      </c>
      <c r="J81" s="84">
        <f t="shared" ref="J81:J83" si="4">L81*M81</f>
        <v>5</v>
      </c>
      <c r="K81" s="84">
        <v>0</v>
      </c>
      <c r="L81" s="84">
        <v>1</v>
      </c>
      <c r="M81" s="84">
        <v>5</v>
      </c>
      <c r="N81" s="125" t="s">
        <v>169</v>
      </c>
      <c r="O81" s="23"/>
      <c r="P81" s="44"/>
      <c r="Q81" s="10"/>
      <c r="R81" s="10"/>
      <c r="S81" s="18"/>
      <c r="T81" s="11"/>
      <c r="U81" s="10"/>
    </row>
    <row r="82" spans="1:21" s="17" customFormat="1" ht="75">
      <c r="A82" s="29" t="s">
        <v>33</v>
      </c>
      <c r="B82" s="33"/>
      <c r="C82" s="33" t="s">
        <v>34</v>
      </c>
      <c r="D82" s="23"/>
      <c r="E82" s="110" t="s">
        <v>202</v>
      </c>
      <c r="F82" s="63" t="s">
        <v>113</v>
      </c>
      <c r="G82" s="78"/>
      <c r="H82" s="79" t="s">
        <v>77</v>
      </c>
      <c r="I82" s="80" t="s">
        <v>196</v>
      </c>
      <c r="J82" s="84">
        <f t="shared" si="4"/>
        <v>5</v>
      </c>
      <c r="K82" s="84">
        <v>0</v>
      </c>
      <c r="L82" s="84">
        <v>1</v>
      </c>
      <c r="M82" s="84">
        <v>5</v>
      </c>
      <c r="N82" s="125" t="s">
        <v>169</v>
      </c>
      <c r="O82" s="23"/>
      <c r="Q82" s="10"/>
      <c r="R82" s="10"/>
      <c r="S82" s="18"/>
      <c r="T82" s="11"/>
      <c r="U82" s="10"/>
    </row>
    <row r="83" spans="1:21" s="17" customFormat="1" ht="75.75" thickBot="1">
      <c r="A83" s="29" t="s">
        <v>33</v>
      </c>
      <c r="B83" s="33"/>
      <c r="C83" s="33" t="s">
        <v>34</v>
      </c>
      <c r="D83" s="23"/>
      <c r="E83" s="113" t="s">
        <v>203</v>
      </c>
      <c r="F83" s="114" t="s">
        <v>113</v>
      </c>
      <c r="G83" s="115"/>
      <c r="H83" s="116" t="s">
        <v>230</v>
      </c>
      <c r="I83" s="122" t="s">
        <v>231</v>
      </c>
      <c r="J83" s="118">
        <f t="shared" si="4"/>
        <v>5</v>
      </c>
      <c r="K83" s="118">
        <v>0</v>
      </c>
      <c r="L83" s="118">
        <v>1</v>
      </c>
      <c r="M83" s="118">
        <v>5</v>
      </c>
      <c r="N83" s="123" t="s">
        <v>169</v>
      </c>
      <c r="O83" s="23"/>
      <c r="P83" s="44"/>
      <c r="Q83" s="10"/>
      <c r="R83" s="10"/>
      <c r="S83" s="18"/>
      <c r="T83" s="11"/>
      <c r="U83" s="10"/>
    </row>
    <row r="84" spans="1:21" s="17" customFormat="1" ht="18.75">
      <c r="A84" s="29" t="s">
        <v>33</v>
      </c>
      <c r="B84" s="33"/>
      <c r="C84" s="33" t="s">
        <v>34</v>
      </c>
      <c r="D84" s="23"/>
      <c r="E84" s="95"/>
      <c r="F84" s="96"/>
      <c r="G84" s="96"/>
      <c r="H84" s="96"/>
      <c r="I84" s="96"/>
      <c r="J84" s="96"/>
      <c r="K84" s="96"/>
      <c r="L84" s="96"/>
      <c r="M84" s="96"/>
      <c r="N84" s="97"/>
      <c r="O84" s="23"/>
      <c r="P84" s="44"/>
      <c r="Q84" s="10"/>
      <c r="R84" s="10"/>
      <c r="S84" s="18"/>
      <c r="T84" s="11"/>
      <c r="U84" s="10"/>
    </row>
    <row r="85" spans="1:21" s="17" customFormat="1" ht="35.1" customHeight="1">
      <c r="A85"/>
      <c r="B85"/>
      <c r="C85"/>
      <c r="D85" s="19"/>
      <c r="E85" s="70"/>
      <c r="F85" s="81"/>
      <c r="G85" s="81"/>
      <c r="H85" s="81"/>
      <c r="I85" s="82"/>
      <c r="J85" s="81"/>
      <c r="K85" s="81"/>
      <c r="L85" s="81"/>
      <c r="M85" s="81"/>
      <c r="N85" s="82"/>
      <c r="O85" s="23"/>
      <c r="P85" s="44"/>
      <c r="R85" s="10"/>
      <c r="S85" s="18"/>
      <c r="T85" s="11"/>
      <c r="U85" s="10"/>
    </row>
    <row r="86" spans="1:21" ht="105">
      <c r="A86" s="29" t="s">
        <v>33</v>
      </c>
      <c r="B86" s="33"/>
      <c r="C86" s="33" t="s">
        <v>34</v>
      </c>
      <c r="D86" s="23"/>
      <c r="E86" s="70" t="s">
        <v>163</v>
      </c>
      <c r="F86" s="63" t="s">
        <v>113</v>
      </c>
      <c r="G86" s="78"/>
      <c r="H86" s="72" t="s">
        <v>80</v>
      </c>
      <c r="I86" s="73" t="s">
        <v>173</v>
      </c>
      <c r="J86" s="76">
        <v>0</v>
      </c>
      <c r="K86" s="76">
        <v>-200</v>
      </c>
      <c r="L86" s="76">
        <v>1</v>
      </c>
      <c r="M86" s="76"/>
      <c r="N86" s="77" t="s">
        <v>204</v>
      </c>
      <c r="O86" s="23"/>
      <c r="P86" s="3"/>
      <c r="Q86" s="10"/>
      <c r="R86" s="10"/>
      <c r="S86" s="18"/>
      <c r="T86" s="11"/>
    </row>
    <row r="87" spans="1:21" ht="47.25">
      <c r="A87" s="29" t="s">
        <v>33</v>
      </c>
      <c r="B87" s="33"/>
      <c r="C87" s="33" t="s">
        <v>34</v>
      </c>
      <c r="D87" s="23"/>
      <c r="E87" s="70" t="s">
        <v>164</v>
      </c>
      <c r="F87" s="63" t="s">
        <v>113</v>
      </c>
      <c r="G87" s="78"/>
      <c r="H87" s="72" t="s">
        <v>82</v>
      </c>
      <c r="I87" s="73" t="s">
        <v>83</v>
      </c>
      <c r="J87" s="76">
        <v>0</v>
      </c>
      <c r="K87" s="76">
        <v>-200</v>
      </c>
      <c r="L87" s="76">
        <v>1</v>
      </c>
      <c r="M87" s="76"/>
      <c r="N87" s="77" t="s">
        <v>204</v>
      </c>
      <c r="O87" s="23"/>
      <c r="P87" s="45"/>
      <c r="Q87" s="10"/>
      <c r="R87" s="10"/>
      <c r="S87" s="18"/>
      <c r="T87" s="11"/>
    </row>
    <row r="88" spans="1:21" ht="96.95" customHeight="1">
      <c r="A88" s="29" t="s">
        <v>33</v>
      </c>
      <c r="B88" s="33"/>
      <c r="C88" s="33" t="s">
        <v>34</v>
      </c>
      <c r="D88" s="23"/>
      <c r="E88" s="70" t="s">
        <v>165</v>
      </c>
      <c r="F88" s="63" t="s">
        <v>113</v>
      </c>
      <c r="G88" s="78"/>
      <c r="H88" s="72" t="s">
        <v>84</v>
      </c>
      <c r="I88" s="73" t="s">
        <v>85</v>
      </c>
      <c r="J88" s="76">
        <v>0</v>
      </c>
      <c r="K88" s="76">
        <v>-200</v>
      </c>
      <c r="L88" s="76">
        <v>1</v>
      </c>
      <c r="M88" s="76"/>
      <c r="N88" s="77" t="s">
        <v>204</v>
      </c>
      <c r="O88" s="23"/>
      <c r="P88" s="45"/>
      <c r="Q88" s="10"/>
      <c r="R88" s="10"/>
      <c r="S88" s="18"/>
      <c r="T88" s="11"/>
    </row>
    <row r="89" spans="1:21" ht="60">
      <c r="A89" s="29" t="s">
        <v>33</v>
      </c>
      <c r="B89" s="33"/>
      <c r="C89" s="33" t="s">
        <v>34</v>
      </c>
      <c r="D89" s="23"/>
      <c r="E89" s="70" t="s">
        <v>166</v>
      </c>
      <c r="F89" s="63" t="s">
        <v>113</v>
      </c>
      <c r="G89" s="78"/>
      <c r="H89" s="72" t="s">
        <v>87</v>
      </c>
      <c r="I89" s="73" t="s">
        <v>88</v>
      </c>
      <c r="J89" s="76">
        <v>0</v>
      </c>
      <c r="K89" s="76">
        <v>-200</v>
      </c>
      <c r="L89" s="76">
        <v>1</v>
      </c>
      <c r="M89" s="76"/>
      <c r="N89" s="77" t="s">
        <v>204</v>
      </c>
      <c r="O89" s="23"/>
      <c r="P89" s="45"/>
      <c r="Q89" s="10"/>
      <c r="R89" s="10"/>
      <c r="S89" s="18"/>
      <c r="T89" s="11"/>
    </row>
    <row r="90" spans="1:21" s="17" customFormat="1" ht="35.1" customHeight="1">
      <c r="A90" s="38"/>
      <c r="B90" s="38"/>
      <c r="C90" s="38"/>
      <c r="D90" s="23"/>
      <c r="E90" s="85"/>
      <c r="F90" s="63" t="s">
        <v>113</v>
      </c>
      <c r="G90" s="148" t="s">
        <v>178</v>
      </c>
      <c r="H90" s="148"/>
      <c r="I90" s="148"/>
      <c r="J90" s="88">
        <f>J62</f>
        <v>200</v>
      </c>
      <c r="K90" s="150"/>
      <c r="L90" s="150"/>
      <c r="M90" s="150"/>
      <c r="N90" s="150"/>
      <c r="O90" s="23"/>
      <c r="P90" s="44"/>
      <c r="Q90" s="10"/>
      <c r="R90" s="10"/>
      <c r="S90" s="18"/>
      <c r="T90" s="11"/>
      <c r="U90" s="10"/>
    </row>
    <row r="91" spans="1:21" s="17" customFormat="1" ht="51.95" customHeight="1">
      <c r="A91" s="29" t="s">
        <v>33</v>
      </c>
      <c r="B91" s="33"/>
      <c r="C91" s="33" t="s">
        <v>92</v>
      </c>
      <c r="D91" s="22"/>
      <c r="E91" s="89"/>
      <c r="F91" s="63" t="s">
        <v>113</v>
      </c>
      <c r="G91" s="90" t="s">
        <v>46</v>
      </c>
      <c r="H91" s="91" t="s">
        <v>93</v>
      </c>
      <c r="I91" s="92" t="s">
        <v>229</v>
      </c>
      <c r="J91" s="93"/>
      <c r="K91" s="93"/>
      <c r="L91" s="93"/>
      <c r="M91" s="93"/>
      <c r="N91" s="94"/>
      <c r="O91" s="22"/>
      <c r="P91" s="10"/>
      <c r="Q91" s="10"/>
      <c r="R91" s="10"/>
      <c r="S91" s="18"/>
      <c r="T91" s="11"/>
      <c r="U91" s="10"/>
    </row>
    <row r="92" spans="1:21">
      <c r="E92" s="53"/>
      <c r="F92" s="54"/>
      <c r="G92" s="54"/>
      <c r="H92" s="54"/>
      <c r="I92" s="54"/>
      <c r="J92" s="55"/>
      <c r="K92" s="55"/>
      <c r="L92" s="55"/>
      <c r="M92" s="55"/>
      <c r="N92" s="54"/>
    </row>
  </sheetData>
  <mergeCells count="31">
    <mergeCell ref="E59:N59"/>
    <mergeCell ref="G62:I62"/>
    <mergeCell ref="K62:N62"/>
    <mergeCell ref="E63:N63"/>
    <mergeCell ref="G90:I90"/>
    <mergeCell ref="K90:N90"/>
    <mergeCell ref="G56:I56"/>
    <mergeCell ref="K23:N23"/>
    <mergeCell ref="K56:N56"/>
    <mergeCell ref="E24:N24"/>
    <mergeCell ref="E2:N2"/>
    <mergeCell ref="G23:I23"/>
    <mergeCell ref="E11:N11"/>
    <mergeCell ref="E4:N4"/>
    <mergeCell ref="G14:I14"/>
    <mergeCell ref="K14:N14"/>
    <mergeCell ref="G9:I9"/>
    <mergeCell ref="K9:N9"/>
    <mergeCell ref="E20:N20"/>
    <mergeCell ref="E16:N16"/>
    <mergeCell ref="G18:I18"/>
    <mergeCell ref="K18:N18"/>
    <mergeCell ref="I31:M31"/>
    <mergeCell ref="I32:M32"/>
    <mergeCell ref="I33:M33"/>
    <mergeCell ref="I34:M34"/>
    <mergeCell ref="I26:M26"/>
    <mergeCell ref="I27:M27"/>
    <mergeCell ref="I28:M28"/>
    <mergeCell ref="I29:M29"/>
    <mergeCell ref="I30:M30"/>
  </mergeCells>
  <phoneticPr fontId="14" type="noConversion"/>
  <conditionalFormatting sqref="S13">
    <cfRule type="colorScale" priority="126">
      <colorScale>
        <cfvo type="min"/>
        <cfvo type="percentile" val="50"/>
        <cfvo type="max"/>
        <color rgb="FFF8696B"/>
        <color rgb="FFFFEB84"/>
        <color rgb="FF63BE7B"/>
      </colorScale>
    </cfRule>
  </conditionalFormatting>
  <conditionalFormatting sqref="S12">
    <cfRule type="colorScale" priority="120">
      <colorScale>
        <cfvo type="min"/>
        <cfvo type="percentile" val="50"/>
        <cfvo type="max"/>
        <color rgb="FFF8696B"/>
        <color rgb="FFFFEB84"/>
        <color rgb="FF63BE7B"/>
      </colorScale>
    </cfRule>
  </conditionalFormatting>
  <conditionalFormatting sqref="S17">
    <cfRule type="colorScale" priority="119">
      <colorScale>
        <cfvo type="min"/>
        <cfvo type="percentile" val="50"/>
        <cfvo type="max"/>
        <color rgb="FFF8696B"/>
        <color rgb="FFFFEB84"/>
        <color rgb="FF63BE7B"/>
      </colorScale>
    </cfRule>
  </conditionalFormatting>
  <conditionalFormatting sqref="S22">
    <cfRule type="colorScale" priority="94">
      <colorScale>
        <cfvo type="min"/>
        <cfvo type="max"/>
        <color rgb="FFFFEF9C"/>
        <color rgb="FF63BE7B"/>
      </colorScale>
    </cfRule>
    <cfRule type="colorScale" priority="95">
      <colorScale>
        <cfvo type="min"/>
        <cfvo type="percentile" val="50"/>
        <cfvo type="max"/>
        <color rgb="FFF8696B"/>
        <color rgb="FFFFEB84"/>
        <color rgb="FF63BE7B"/>
      </colorScale>
    </cfRule>
  </conditionalFormatting>
  <conditionalFormatting sqref="S52">
    <cfRule type="colorScale" priority="92">
      <colorScale>
        <cfvo type="min"/>
        <cfvo type="max"/>
        <color rgb="FFFFEF9C"/>
        <color rgb="FF63BE7B"/>
      </colorScale>
    </cfRule>
    <cfRule type="colorScale" priority="93">
      <colorScale>
        <cfvo type="min"/>
        <cfvo type="percentile" val="50"/>
        <cfvo type="max"/>
        <color rgb="FFF8696B"/>
        <color rgb="FFFFEB84"/>
        <color rgb="FF63BE7B"/>
      </colorScale>
    </cfRule>
  </conditionalFormatting>
  <conditionalFormatting sqref="S54">
    <cfRule type="colorScale" priority="90">
      <colorScale>
        <cfvo type="min"/>
        <cfvo type="max"/>
        <color rgb="FFFFEF9C"/>
        <color rgb="FF63BE7B"/>
      </colorScale>
    </cfRule>
    <cfRule type="colorScale" priority="91">
      <colorScale>
        <cfvo type="min"/>
        <cfvo type="percentile" val="50"/>
        <cfvo type="max"/>
        <color rgb="FFF8696B"/>
        <color rgb="FFFFEB84"/>
        <color rgb="FF63BE7B"/>
      </colorScale>
    </cfRule>
  </conditionalFormatting>
  <conditionalFormatting sqref="S53">
    <cfRule type="colorScale" priority="88">
      <colorScale>
        <cfvo type="min"/>
        <cfvo type="max"/>
        <color rgb="FFFFEF9C"/>
        <color rgb="FF63BE7B"/>
      </colorScale>
    </cfRule>
    <cfRule type="colorScale" priority="89">
      <colorScale>
        <cfvo type="min"/>
        <cfvo type="percentile" val="50"/>
        <cfvo type="max"/>
        <color rgb="FFF8696B"/>
        <color rgb="FFFFEB84"/>
        <color rgb="FF63BE7B"/>
      </colorScale>
    </cfRule>
  </conditionalFormatting>
  <conditionalFormatting sqref="S55">
    <cfRule type="colorScale" priority="86">
      <colorScale>
        <cfvo type="min"/>
        <cfvo type="max"/>
        <color rgb="FFFFEF9C"/>
        <color rgb="FF63BE7B"/>
      </colorScale>
    </cfRule>
    <cfRule type="colorScale" priority="87">
      <colorScale>
        <cfvo type="min"/>
        <cfvo type="percentile" val="50"/>
        <cfvo type="max"/>
        <color rgb="FFF8696B"/>
        <color rgb="FFFFEB84"/>
        <color rgb="FF63BE7B"/>
      </colorScale>
    </cfRule>
  </conditionalFormatting>
  <conditionalFormatting sqref="S26">
    <cfRule type="colorScale" priority="65">
      <colorScale>
        <cfvo type="min"/>
        <cfvo type="max"/>
        <color rgb="FFFFEF9C"/>
        <color rgb="FF63BE7B"/>
      </colorScale>
    </cfRule>
  </conditionalFormatting>
  <conditionalFormatting sqref="S43">
    <cfRule type="colorScale" priority="64">
      <colorScale>
        <cfvo type="min"/>
        <cfvo type="max"/>
        <color rgb="FFFFEF9C"/>
        <color rgb="FF63BE7B"/>
      </colorScale>
    </cfRule>
  </conditionalFormatting>
  <conditionalFormatting sqref="S42">
    <cfRule type="colorScale" priority="63">
      <colorScale>
        <cfvo type="min"/>
        <cfvo type="max"/>
        <color rgb="FFFFEF9C"/>
        <color rgb="FF63BE7B"/>
      </colorScale>
    </cfRule>
  </conditionalFormatting>
  <conditionalFormatting sqref="S56:S57 S45 S51 S27 S31 S48:S49">
    <cfRule type="colorScale" priority="139">
      <colorScale>
        <cfvo type="min"/>
        <cfvo type="max"/>
        <color rgb="FFFFEF9C"/>
        <color rgb="FF63BE7B"/>
      </colorScale>
    </cfRule>
  </conditionalFormatting>
  <conditionalFormatting sqref="S37">
    <cfRule type="colorScale" priority="60">
      <colorScale>
        <cfvo type="min"/>
        <cfvo type="max"/>
        <color rgb="FFFFEF9C"/>
        <color rgb="FF63BE7B"/>
      </colorScale>
    </cfRule>
  </conditionalFormatting>
  <conditionalFormatting sqref="S38">
    <cfRule type="colorScale" priority="59">
      <colorScale>
        <cfvo type="min"/>
        <cfvo type="max"/>
        <color rgb="FFFFEF9C"/>
        <color rgb="FF63BE7B"/>
      </colorScale>
    </cfRule>
  </conditionalFormatting>
  <conditionalFormatting sqref="S39">
    <cfRule type="colorScale" priority="58">
      <colorScale>
        <cfvo type="min"/>
        <cfvo type="max"/>
        <color rgb="FFFFEF9C"/>
        <color rgb="FF63BE7B"/>
      </colorScale>
    </cfRule>
  </conditionalFormatting>
  <conditionalFormatting sqref="S40">
    <cfRule type="colorScale" priority="57">
      <colorScale>
        <cfvo type="min"/>
        <cfvo type="max"/>
        <color rgb="FFFFEF9C"/>
        <color rgb="FF63BE7B"/>
      </colorScale>
    </cfRule>
  </conditionalFormatting>
  <conditionalFormatting sqref="S29">
    <cfRule type="colorScale" priority="55">
      <colorScale>
        <cfvo type="min"/>
        <cfvo type="max"/>
        <color rgb="FFFFEF9C"/>
        <color rgb="FF63BE7B"/>
      </colorScale>
    </cfRule>
  </conditionalFormatting>
  <conditionalFormatting sqref="S4">
    <cfRule type="colorScale" priority="54">
      <colorScale>
        <cfvo type="min"/>
        <cfvo type="percentile" val="50"/>
        <cfvo type="max"/>
        <color rgb="FFF8696B"/>
        <color rgb="FFFFEB84"/>
        <color rgb="FF63BE7B"/>
      </colorScale>
    </cfRule>
  </conditionalFormatting>
  <conditionalFormatting sqref="S20">
    <cfRule type="colorScale" priority="53">
      <colorScale>
        <cfvo type="min"/>
        <cfvo type="percentile" val="50"/>
        <cfvo type="max"/>
        <color rgb="FFF8696B"/>
        <color rgb="FFFFEB84"/>
        <color rgb="FF63BE7B"/>
      </colorScale>
    </cfRule>
  </conditionalFormatting>
  <conditionalFormatting sqref="S16">
    <cfRule type="colorScale" priority="52">
      <colorScale>
        <cfvo type="min"/>
        <cfvo type="percentile" val="50"/>
        <cfvo type="max"/>
        <color rgb="FFF8696B"/>
        <color rgb="FFFFEB84"/>
        <color rgb="FF63BE7B"/>
      </colorScale>
    </cfRule>
  </conditionalFormatting>
  <conditionalFormatting sqref="S30">
    <cfRule type="colorScale" priority="50">
      <colorScale>
        <cfvo type="min"/>
        <cfvo type="max"/>
        <color rgb="FFFFEF9C"/>
        <color rgb="FF63BE7B"/>
      </colorScale>
    </cfRule>
  </conditionalFormatting>
  <conditionalFormatting sqref="S50">
    <cfRule type="colorScale" priority="49">
      <colorScale>
        <cfvo type="min"/>
        <cfvo type="max"/>
        <color rgb="FFFFEF9C"/>
        <color rgb="FF63BE7B"/>
      </colorScale>
    </cfRule>
  </conditionalFormatting>
  <conditionalFormatting sqref="Q29:Q31 Q84:Q1048576 P69:P72 Q36:Q45 Q69:Q81 Q1:Q9 Q48:Q67 Q11:Q27">
    <cfRule type="containsText" dxfId="9" priority="48" operator="containsText" text="Console">
      <formula>NOT(ISERROR(SEARCH("Console",P1)))</formula>
    </cfRule>
  </conditionalFormatting>
  <conditionalFormatting sqref="S46">
    <cfRule type="colorScale" priority="47">
      <colorScale>
        <cfvo type="min"/>
        <cfvo type="max"/>
        <color rgb="FFFFEF9C"/>
        <color rgb="FF63BE7B"/>
      </colorScale>
    </cfRule>
  </conditionalFormatting>
  <conditionalFormatting sqref="Q46">
    <cfRule type="containsText" dxfId="8" priority="46" operator="containsText" text="Console">
      <formula>NOT(ISERROR(SEARCH("Console",Q46)))</formula>
    </cfRule>
  </conditionalFormatting>
  <conditionalFormatting sqref="S47">
    <cfRule type="colorScale" priority="45">
      <colorScale>
        <cfvo type="min"/>
        <cfvo type="max"/>
        <color rgb="FFFFEF9C"/>
        <color rgb="FF63BE7B"/>
      </colorScale>
    </cfRule>
  </conditionalFormatting>
  <conditionalFormatting sqref="Q47">
    <cfRule type="containsText" dxfId="7" priority="44" operator="containsText" text="Console">
      <formula>NOT(ISERROR(SEARCH("Console",Q47)))</formula>
    </cfRule>
  </conditionalFormatting>
  <conditionalFormatting sqref="S28">
    <cfRule type="colorScale" priority="43">
      <colorScale>
        <cfvo type="min"/>
        <cfvo type="max"/>
        <color rgb="FFFFEF9C"/>
        <color rgb="FF63BE7B"/>
      </colorScale>
    </cfRule>
  </conditionalFormatting>
  <conditionalFormatting sqref="Q28">
    <cfRule type="containsText" dxfId="6" priority="42" operator="containsText" text="Console">
      <formula>NOT(ISERROR(SEARCH("Console",Q28)))</formula>
    </cfRule>
  </conditionalFormatting>
  <conditionalFormatting sqref="S61">
    <cfRule type="colorScale" priority="39">
      <colorScale>
        <cfvo type="min"/>
        <cfvo type="max"/>
        <color rgb="FFFFEF9C"/>
        <color rgb="FF63BE7B"/>
      </colorScale>
    </cfRule>
    <cfRule type="colorScale" priority="40">
      <colorScale>
        <cfvo type="min"/>
        <cfvo type="percentile" val="50"/>
        <cfvo type="max"/>
        <color rgb="FFF8696B"/>
        <color rgb="FFFFEB84"/>
        <color rgb="FF63BE7B"/>
      </colorScale>
    </cfRule>
  </conditionalFormatting>
  <conditionalFormatting sqref="S86">
    <cfRule type="colorScale" priority="37">
      <colorScale>
        <cfvo type="min"/>
        <cfvo type="max"/>
        <color rgb="FFFFEF9C"/>
        <color rgb="FF63BE7B"/>
      </colorScale>
    </cfRule>
    <cfRule type="colorScale" priority="38">
      <colorScale>
        <cfvo type="min"/>
        <cfvo type="percentile" val="50"/>
        <cfvo type="max"/>
        <color rgb="FFF8696B"/>
        <color rgb="FFFFEB84"/>
        <color rgb="FF63BE7B"/>
      </colorScale>
    </cfRule>
  </conditionalFormatting>
  <conditionalFormatting sqref="S88">
    <cfRule type="colorScale" priority="35">
      <colorScale>
        <cfvo type="min"/>
        <cfvo type="max"/>
        <color rgb="FFFFEF9C"/>
        <color rgb="FF63BE7B"/>
      </colorScale>
    </cfRule>
    <cfRule type="colorScale" priority="36">
      <colorScale>
        <cfvo type="min"/>
        <cfvo type="percentile" val="50"/>
        <cfvo type="max"/>
        <color rgb="FFF8696B"/>
        <color rgb="FFFFEB84"/>
        <color rgb="FF63BE7B"/>
      </colorScale>
    </cfRule>
  </conditionalFormatting>
  <conditionalFormatting sqref="S87">
    <cfRule type="colorScale" priority="33">
      <colorScale>
        <cfvo type="min"/>
        <cfvo type="max"/>
        <color rgb="FFFFEF9C"/>
        <color rgb="FF63BE7B"/>
      </colorScale>
    </cfRule>
    <cfRule type="colorScale" priority="34">
      <colorScale>
        <cfvo type="min"/>
        <cfvo type="percentile" val="50"/>
        <cfvo type="max"/>
        <color rgb="FFF8696B"/>
        <color rgb="FFFFEB84"/>
        <color rgb="FF63BE7B"/>
      </colorScale>
    </cfRule>
  </conditionalFormatting>
  <conditionalFormatting sqref="S89">
    <cfRule type="colorScale" priority="31">
      <colorScale>
        <cfvo type="min"/>
        <cfvo type="max"/>
        <color rgb="FFFFEF9C"/>
        <color rgb="FF63BE7B"/>
      </colorScale>
    </cfRule>
    <cfRule type="colorScale" priority="32">
      <colorScale>
        <cfvo type="min"/>
        <cfvo type="percentile" val="50"/>
        <cfvo type="max"/>
        <color rgb="FFF8696B"/>
        <color rgb="FFFFEB84"/>
        <color rgb="FF63BE7B"/>
      </colorScale>
    </cfRule>
  </conditionalFormatting>
  <conditionalFormatting sqref="S66">
    <cfRule type="colorScale" priority="30">
      <colorScale>
        <cfvo type="min"/>
        <cfvo type="max"/>
        <color rgb="FFFFEF9C"/>
        <color rgb="FF63BE7B"/>
      </colorScale>
    </cfRule>
  </conditionalFormatting>
  <conditionalFormatting sqref="S84">
    <cfRule type="colorScale" priority="29">
      <colorScale>
        <cfvo type="min"/>
        <cfvo type="max"/>
        <color rgb="FFFFEF9C"/>
        <color rgb="FF63BE7B"/>
      </colorScale>
    </cfRule>
  </conditionalFormatting>
  <conditionalFormatting sqref="S79:S80">
    <cfRule type="colorScale" priority="28">
      <colorScale>
        <cfvo type="min"/>
        <cfvo type="max"/>
        <color rgb="FFFFEF9C"/>
        <color rgb="FF63BE7B"/>
      </colorScale>
    </cfRule>
  </conditionalFormatting>
  <conditionalFormatting sqref="S81">
    <cfRule type="colorScale" priority="27">
      <colorScale>
        <cfvo type="min"/>
        <cfvo type="max"/>
        <color rgb="FFFFEF9C"/>
        <color rgb="FF63BE7B"/>
      </colorScale>
    </cfRule>
  </conditionalFormatting>
  <conditionalFormatting sqref="S90:S91 S85 S67 S71">
    <cfRule type="colorScale" priority="41">
      <colorScale>
        <cfvo type="min"/>
        <cfvo type="max"/>
        <color rgb="FFFFEF9C"/>
        <color rgb="FF63BE7B"/>
      </colorScale>
    </cfRule>
  </conditionalFormatting>
  <conditionalFormatting sqref="S74">
    <cfRule type="colorScale" priority="26">
      <colorScale>
        <cfvo type="min"/>
        <cfvo type="max"/>
        <color rgb="FFFFEF9C"/>
        <color rgb="FF63BE7B"/>
      </colorScale>
    </cfRule>
  </conditionalFormatting>
  <conditionalFormatting sqref="S75">
    <cfRule type="colorScale" priority="25">
      <colorScale>
        <cfvo type="min"/>
        <cfvo type="max"/>
        <color rgb="FFFFEF9C"/>
        <color rgb="FF63BE7B"/>
      </colorScale>
    </cfRule>
  </conditionalFormatting>
  <conditionalFormatting sqref="S76">
    <cfRule type="colorScale" priority="24">
      <colorScale>
        <cfvo type="min"/>
        <cfvo type="max"/>
        <color rgb="FFFFEF9C"/>
        <color rgb="FF63BE7B"/>
      </colorScale>
    </cfRule>
  </conditionalFormatting>
  <conditionalFormatting sqref="S69">
    <cfRule type="colorScale" priority="21">
      <colorScale>
        <cfvo type="min"/>
        <cfvo type="max"/>
        <color rgb="FFFFEF9C"/>
        <color rgb="FF63BE7B"/>
      </colorScale>
    </cfRule>
  </conditionalFormatting>
  <conditionalFormatting sqref="S59">
    <cfRule type="colorScale" priority="20">
      <colorScale>
        <cfvo type="min"/>
        <cfvo type="percentile" val="50"/>
        <cfvo type="max"/>
        <color rgb="FFF8696B"/>
        <color rgb="FFFFEB84"/>
        <color rgb="FF63BE7B"/>
      </colorScale>
    </cfRule>
  </conditionalFormatting>
  <conditionalFormatting sqref="S70">
    <cfRule type="colorScale" priority="19">
      <colorScale>
        <cfvo type="min"/>
        <cfvo type="max"/>
        <color rgb="FFFFEF9C"/>
        <color rgb="FF63BE7B"/>
      </colorScale>
    </cfRule>
  </conditionalFormatting>
  <conditionalFormatting sqref="P66:P67">
    <cfRule type="containsText" dxfId="5" priority="17" operator="containsText" text="Console">
      <formula>NOT(ISERROR(SEARCH("Console",P66)))</formula>
    </cfRule>
  </conditionalFormatting>
  <conditionalFormatting sqref="S68">
    <cfRule type="colorScale" priority="12">
      <colorScale>
        <cfvo type="min"/>
        <cfvo type="max"/>
        <color rgb="FFFFEF9C"/>
        <color rgb="FF63BE7B"/>
      </colorScale>
    </cfRule>
  </conditionalFormatting>
  <conditionalFormatting sqref="P68:Q68">
    <cfRule type="containsText" dxfId="4" priority="11" operator="containsText" text="Console">
      <formula>NOT(ISERROR(SEARCH("Console",P68)))</formula>
    </cfRule>
  </conditionalFormatting>
  <conditionalFormatting sqref="S32">
    <cfRule type="colorScale" priority="10">
      <colorScale>
        <cfvo type="min"/>
        <cfvo type="max"/>
        <color rgb="FFFFEF9C"/>
        <color rgb="FF63BE7B"/>
      </colorScale>
    </cfRule>
  </conditionalFormatting>
  <conditionalFormatting sqref="Q32">
    <cfRule type="containsText" dxfId="3" priority="9" operator="containsText" text="Console">
      <formula>NOT(ISERROR(SEARCH("Console",Q32)))</formula>
    </cfRule>
  </conditionalFormatting>
  <conditionalFormatting sqref="S33:S35">
    <cfRule type="colorScale" priority="8">
      <colorScale>
        <cfvo type="min"/>
        <cfvo type="max"/>
        <color rgb="FFFFEF9C"/>
        <color rgb="FF63BE7B"/>
      </colorScale>
    </cfRule>
  </conditionalFormatting>
  <conditionalFormatting sqref="Q33:Q35">
    <cfRule type="containsText" dxfId="2" priority="7" operator="containsText" text="Console">
      <formula>NOT(ISERROR(SEARCH("Console",Q33)))</formula>
    </cfRule>
  </conditionalFormatting>
  <conditionalFormatting sqref="S77">
    <cfRule type="colorScale" priority="146">
      <colorScale>
        <cfvo type="min"/>
        <cfvo type="max"/>
        <color rgb="FFFFEF9C"/>
        <color rgb="FF63BE7B"/>
      </colorScale>
    </cfRule>
  </conditionalFormatting>
  <conditionalFormatting sqref="Q82:Q83">
    <cfRule type="containsText" dxfId="1" priority="6" operator="containsText" text="Console">
      <formula>NOT(ISERROR(SEARCH("Console",Q82)))</formula>
    </cfRule>
  </conditionalFormatting>
  <conditionalFormatting sqref="S82">
    <cfRule type="colorScale" priority="5">
      <colorScale>
        <cfvo type="min"/>
        <cfvo type="max"/>
        <color rgb="FFFFEF9C"/>
        <color rgb="FF63BE7B"/>
      </colorScale>
    </cfRule>
  </conditionalFormatting>
  <conditionalFormatting sqref="S83">
    <cfRule type="colorScale" priority="4">
      <colorScale>
        <cfvo type="min"/>
        <cfvo type="max"/>
        <color rgb="FFFFEF9C"/>
        <color rgb="FF63BE7B"/>
      </colorScale>
    </cfRule>
  </conditionalFormatting>
  <conditionalFormatting sqref="S72">
    <cfRule type="colorScale" priority="150">
      <colorScale>
        <cfvo type="min"/>
        <cfvo type="max"/>
        <color rgb="FFFFEF9C"/>
        <color rgb="FF63BE7B"/>
      </colorScale>
    </cfRule>
  </conditionalFormatting>
  <conditionalFormatting sqref="S5:S8 S11">
    <cfRule type="colorScale" priority="156">
      <colorScale>
        <cfvo type="min"/>
        <cfvo type="percentile" val="50"/>
        <cfvo type="max"/>
        <color rgb="FFF8696B"/>
        <color rgb="FFFFEB84"/>
        <color rgb="FF63BE7B"/>
      </colorScale>
    </cfRule>
  </conditionalFormatting>
  <conditionalFormatting sqref="Q10">
    <cfRule type="containsText" dxfId="0" priority="1" operator="containsText" text="Console">
      <formula>NOT(ISERROR(SEARCH("Console",Q10)))</formula>
    </cfRule>
  </conditionalFormatting>
  <pageMargins left="0.25" right="0.25" top="0.75" bottom="0.75" header="0.3" footer="0.3"/>
  <pageSetup scale="48" fitToHeight="3"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39997558519241921"/>
  </sheetPr>
  <dimension ref="B2:X39"/>
  <sheetViews>
    <sheetView topLeftCell="A28" workbookViewId="0"/>
  </sheetViews>
  <sheetFormatPr defaultColWidth="8.85546875" defaultRowHeight="15"/>
  <cols>
    <col min="24" max="24" width="51" customWidth="1"/>
  </cols>
  <sheetData>
    <row r="2" spans="2:24" ht="21">
      <c r="B2" s="16" t="s">
        <v>95</v>
      </c>
    </row>
    <row r="3" spans="2:24">
      <c r="X3" t="s">
        <v>96</v>
      </c>
    </row>
    <row r="5" spans="2:24" ht="60">
      <c r="X5" s="15" t="s">
        <v>97</v>
      </c>
    </row>
    <row r="6" spans="2:24">
      <c r="X6" s="15"/>
    </row>
    <row r="7" spans="2:24" ht="75">
      <c r="X7" s="15" t="s">
        <v>98</v>
      </c>
    </row>
    <row r="8" spans="2:24">
      <c r="X8" s="15"/>
    </row>
    <row r="9" spans="2:24" ht="75">
      <c r="X9" s="15" t="s">
        <v>99</v>
      </c>
    </row>
    <row r="10" spans="2:24">
      <c r="X10" s="15"/>
    </row>
    <row r="11" spans="2:24">
      <c r="X11" s="15"/>
    </row>
    <row r="12" spans="2:24">
      <c r="X12" s="15"/>
    </row>
    <row r="13" spans="2:24">
      <c r="X13" s="15" t="s">
        <v>100</v>
      </c>
    </row>
    <row r="14" spans="2:24">
      <c r="X14" s="15"/>
    </row>
    <row r="15" spans="2:24">
      <c r="X15" s="15"/>
    </row>
    <row r="16" spans="2:24">
      <c r="X16" s="15"/>
    </row>
    <row r="17" spans="2:24">
      <c r="X17" s="15"/>
    </row>
    <row r="18" spans="2:24">
      <c r="X18" s="15"/>
    </row>
    <row r="19" spans="2:24">
      <c r="X19" s="15"/>
    </row>
    <row r="20" spans="2:24">
      <c r="X20" s="15"/>
    </row>
    <row r="21" spans="2:24">
      <c r="X21" s="15"/>
    </row>
    <row r="22" spans="2:24">
      <c r="X22" s="15"/>
    </row>
    <row r="23" spans="2:24">
      <c r="X23" s="15"/>
    </row>
    <row r="24" spans="2:24">
      <c r="K24" t="s">
        <v>101</v>
      </c>
      <c r="P24" t="s">
        <v>102</v>
      </c>
      <c r="X24" s="15"/>
    </row>
    <row r="25" spans="2:24">
      <c r="K25" t="s">
        <v>103</v>
      </c>
      <c r="P25" t="s">
        <v>104</v>
      </c>
      <c r="T25" t="s">
        <v>46</v>
      </c>
      <c r="X25" s="15"/>
    </row>
    <row r="26" spans="2:24">
      <c r="K26" t="s">
        <v>105</v>
      </c>
      <c r="P26" t="s">
        <v>106</v>
      </c>
      <c r="T26" t="s">
        <v>46</v>
      </c>
    </row>
    <row r="27" spans="2:24">
      <c r="B27" t="s">
        <v>107</v>
      </c>
      <c r="T27" t="s">
        <v>108</v>
      </c>
    </row>
    <row r="39" spans="2:2">
      <c r="B39" t="s">
        <v>109</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Matrix</vt:lpstr>
      <vt:lpstr>Polygon Ref</vt:lpstr>
      <vt:lpstr>Matrix!Print_Area</vt:lpstr>
      <vt:lpstr>Matrix!Print_Titles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MAZ</dc:creator>
  <cp:keywords/>
  <dc:description/>
  <cp:lastModifiedBy>Jamie Knauff</cp:lastModifiedBy>
  <cp:revision/>
  <cp:lastPrinted>2020-10-29T12:53:47Z</cp:lastPrinted>
  <dcterms:created xsi:type="dcterms:W3CDTF">2017-11-07T21:05:57Z</dcterms:created>
  <dcterms:modified xsi:type="dcterms:W3CDTF">2020-10-29T16:27:12Z</dcterms:modified>
  <cp:category/>
  <cp:contentStatus/>
</cp:coreProperties>
</file>